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1.uprava.2013" sheetId="1" r:id="rId1"/>
  </sheets>
  <definedNames/>
  <calcPr fullCalcOnLoad="1"/>
</workbook>
</file>

<file path=xl/sharedStrings.xml><?xml version="1.0" encoding="utf-8"?>
<sst xmlns="http://schemas.openxmlformats.org/spreadsheetml/2006/main" count="988" uniqueCount="222">
  <si>
    <t>I. Úprava rozpočtu obce Pribeta na rok 2013</t>
  </si>
  <si>
    <t>Príjmy</t>
  </si>
  <si>
    <t>Zmeny v príjmovej oblasti sa týkajú hlavne korekcie štátnych dotácií pre matriku, REGOB, školstvo, dotácia z ÚPSVaR na podprou rozvoja miestnej zamestnanosti, dotácie na cestnú infraštruktúru-opravu výtlkov, preklasifikovanie 5%nej dotácie na platy v škol</t>
  </si>
  <si>
    <t xml:space="preserve">Boli navýšené Iné príjmy (z dôvodu úhrad prefakturovaných vyúčtovacích faktúr za energie r. 2012. </t>
  </si>
  <si>
    <t>V kapitálových príjmoch bola zvýšená položka za predaj pozemkov.</t>
  </si>
  <si>
    <t>V príjmových finančných operáciách je doplnená splátka úveru, ktorý bol poskytnutý obcou občanovi a čerpanie rezervného fondu obce na odstránenie havarijného stavu strechy Zdravotného strediska</t>
  </si>
  <si>
    <t>Druh</t>
  </si>
  <si>
    <t>Zdroj</t>
  </si>
  <si>
    <t>Pol</t>
  </si>
  <si>
    <t>Pod</t>
  </si>
  <si>
    <t>R</t>
  </si>
  <si>
    <t>Názov</t>
  </si>
  <si>
    <t>Schválený, upravený</t>
  </si>
  <si>
    <t>I. úprava</t>
  </si>
  <si>
    <t>Upravený po I. úprave</t>
  </si>
  <si>
    <t>Bežný rozpočet</t>
  </si>
  <si>
    <t>1</t>
  </si>
  <si>
    <t>111</t>
  </si>
  <si>
    <t>312</t>
  </si>
  <si>
    <t>001</t>
  </si>
  <si>
    <t>0</t>
  </si>
  <si>
    <t>MŠ predškoláci</t>
  </si>
  <si>
    <t>5</t>
  </si>
  <si>
    <t>BT životné prostredie</t>
  </si>
  <si>
    <t>6</t>
  </si>
  <si>
    <t>BT Školstvo</t>
  </si>
  <si>
    <t>7</t>
  </si>
  <si>
    <t>BT Matrika</t>
  </si>
  <si>
    <t>8</t>
  </si>
  <si>
    <t>BT Register obyvateľov</t>
  </si>
  <si>
    <t>B</t>
  </si>
  <si>
    <t>Zo ŠR  - Cestná infraštruktúra</t>
  </si>
  <si>
    <t>11T1</t>
  </si>
  <si>
    <t>§50j ÚPSVaR-z EÚ - rozvoj miestnej zamestnanosti</t>
  </si>
  <si>
    <t>11T2</t>
  </si>
  <si>
    <t>§50j ÚPSVaR-z ŠR - rozvoj miestnej zamestnanosti</t>
  </si>
  <si>
    <t>Uzn.vlády č. 52/2013 - 5% zvýš.platov v školstve</t>
  </si>
  <si>
    <t>41</t>
  </si>
  <si>
    <t>222</t>
  </si>
  <si>
    <t>003</t>
  </si>
  <si>
    <t>Pokuty a penále</t>
  </si>
  <si>
    <t>291</t>
  </si>
  <si>
    <t>008</t>
  </si>
  <si>
    <t>Vrátené prostr.-zúčtovanie Soc.poisť.</t>
  </si>
  <si>
    <t>292</t>
  </si>
  <si>
    <t>012</t>
  </si>
  <si>
    <t>Príjmy z dobropisov-el.,plyn</t>
  </si>
  <si>
    <t>027</t>
  </si>
  <si>
    <t>Iné-vyúčtovanie energií nájomníkom za r. 2012</t>
  </si>
  <si>
    <t xml:space="preserve">Spolu </t>
  </si>
  <si>
    <t>Kapitálový rozpočet</t>
  </si>
  <si>
    <t>2</t>
  </si>
  <si>
    <t>43</t>
  </si>
  <si>
    <t>233</t>
  </si>
  <si>
    <t>Príjem z predaja pozemkov</t>
  </si>
  <si>
    <t>Finančné operácie</t>
  </si>
  <si>
    <t>3</t>
  </si>
  <si>
    <t>13A1</t>
  </si>
  <si>
    <t>453</t>
  </si>
  <si>
    <t>Zost.z predch.r.2012-HNstravaMŠ,ZŠ</t>
  </si>
  <si>
    <t>411</t>
  </si>
  <si>
    <t>005</t>
  </si>
  <si>
    <t>Splátka pôžičky FO</t>
  </si>
  <si>
    <t>46</t>
  </si>
  <si>
    <t>454</t>
  </si>
  <si>
    <t>002</t>
  </si>
  <si>
    <t>Z ost.fond.obce-Havária Zdrav.stred.-strecha</t>
  </si>
  <si>
    <t>Spolu</t>
  </si>
  <si>
    <t>Úprava príjmov celkom</t>
  </si>
  <si>
    <t>Výdavky</t>
  </si>
  <si>
    <t>Vo výdavkovej časti rozpočtu ide hlavne o úpravu zdroja výdavkov na opravu strechy Zdravotného strediska z rezervného fondu obce podľa skutočnej sumy faktúry, ďalej zaradenie výdavkov na opravu obecných budov - oprava fasády KD, zdravot. strediska, MŠ, ZŠ</t>
  </si>
  <si>
    <t>V ostatných podprogramoch boli doplnené výdavkové položky ekonomickej rozpočtovej klasifikácie tak aby boli čerpané prostriedky uvádzané v súlade s Metodickým usmernením Min. financií SR. V školskom stravovaní bola preklasifikovaná položka zdravotného poi</t>
  </si>
  <si>
    <t>Po I. úprave</t>
  </si>
  <si>
    <t>01 TRVALO UDRŽATEĽNÝ ROZVOJ OBCE</t>
  </si>
  <si>
    <t>01 03</t>
  </si>
  <si>
    <t>Trvalo udržateľný rozvoj obce</t>
  </si>
  <si>
    <t>633</t>
  </si>
  <si>
    <t>006</t>
  </si>
  <si>
    <t>Všeobecný materiál na opravu budov</t>
  </si>
  <si>
    <t>635</t>
  </si>
  <si>
    <t>Havária - Zdravot. stredisko strecha</t>
  </si>
  <si>
    <t>oprava osvetlenia pri kat. kostole</t>
  </si>
  <si>
    <t>Rutinná a štandardná údržba budov obce-sklená výplň, dvere v MŠ, čist.kanaliz., el. siete Szenczi,Šukolová</t>
  </si>
  <si>
    <t>vchodové dvere MŠ</t>
  </si>
  <si>
    <t>711</t>
  </si>
  <si>
    <t>Nákup pozemkov - Hlavná ul.</t>
  </si>
  <si>
    <t>čist.kanaliz. V ZŠ</t>
  </si>
  <si>
    <t>712</t>
  </si>
  <si>
    <t>Nákup domov na soc. účely</t>
  </si>
  <si>
    <t>nákup pozemkov</t>
  </si>
  <si>
    <t>elektrina</t>
  </si>
  <si>
    <t>02 SLUŽBY OBČANOM</t>
  </si>
  <si>
    <t>sklenená výplň v MŠ</t>
  </si>
  <si>
    <t>02 01</t>
  </si>
  <si>
    <t>Miestne komunikácie</t>
  </si>
  <si>
    <t>el. Szenczi, Šukolová</t>
  </si>
  <si>
    <t>637</t>
  </si>
  <si>
    <t>004</t>
  </si>
  <si>
    <t>Vš.služby- dovoz štrku, piesku</t>
  </si>
  <si>
    <t>spolu</t>
  </si>
  <si>
    <t>02 03 02</t>
  </si>
  <si>
    <t>UPSVAR §50 j</t>
  </si>
  <si>
    <t>611</t>
  </si>
  <si>
    <t>Tarifný plat</t>
  </si>
  <si>
    <t>621</t>
  </si>
  <si>
    <t>Poistné do VŠZP</t>
  </si>
  <si>
    <t>623</t>
  </si>
  <si>
    <t>Poistne do ost. ZP</t>
  </si>
  <si>
    <t>625</t>
  </si>
  <si>
    <t>Nemocenské poistenie</t>
  </si>
  <si>
    <t>Starobné</t>
  </si>
  <si>
    <t>Úrazové</t>
  </si>
  <si>
    <t>Invalidné</t>
  </si>
  <si>
    <t>Nezamestnanecké</t>
  </si>
  <si>
    <t>007</t>
  </si>
  <si>
    <t>Rez.fond solidarity</t>
  </si>
  <si>
    <t>016</t>
  </si>
  <si>
    <t>Prídel do SF</t>
  </si>
  <si>
    <t>SPOLU</t>
  </si>
  <si>
    <t>02 07</t>
  </si>
  <si>
    <t>Dom smútku - cintoríny</t>
  </si>
  <si>
    <t>Poistné do VSZP</t>
  </si>
  <si>
    <t>03 ODPADOVÉ HOSPODÁRSTVO</t>
  </si>
  <si>
    <t xml:space="preserve"> </t>
  </si>
  <si>
    <t>03 01</t>
  </si>
  <si>
    <t>Nakladanie s komunálnym odpadom</t>
  </si>
  <si>
    <t>614</t>
  </si>
  <si>
    <t>Odmeny za zimnú údržbu komunikácií</t>
  </si>
  <si>
    <t>03 02</t>
  </si>
  <si>
    <t>Zberný dvor separovaného odpadu</t>
  </si>
  <si>
    <t>015</t>
  </si>
  <si>
    <t>Poistné majetok Zberný dvor</t>
  </si>
  <si>
    <t>Rutinná a štandardná údržba prev.strojov a zariadení</t>
  </si>
  <si>
    <t>05 01</t>
  </si>
  <si>
    <t>Predškolská výchova</t>
  </si>
  <si>
    <t>05 01 01</t>
  </si>
  <si>
    <t>Materská škola</t>
  </si>
  <si>
    <t>612</t>
  </si>
  <si>
    <t>Osobný príplatok</t>
  </si>
  <si>
    <t>Tvorba soc. fondu</t>
  </si>
  <si>
    <t>Všeobecný materiál</t>
  </si>
  <si>
    <t>Vš. Služby-renovácia tonerov</t>
  </si>
  <si>
    <t>642</t>
  </si>
  <si>
    <t>BT na nemocenské dávky</t>
  </si>
  <si>
    <t>72</t>
  </si>
  <si>
    <t>011</t>
  </si>
  <si>
    <t>Potraviny-ovocný program</t>
  </si>
  <si>
    <t>SPOLU MŠ</t>
  </si>
  <si>
    <t>05 01 02</t>
  </si>
  <si>
    <t>Materská škola s VJM</t>
  </si>
  <si>
    <t>010</t>
  </si>
  <si>
    <t>Pracovná obuv</t>
  </si>
  <si>
    <t xml:space="preserve">05 03 </t>
  </si>
  <si>
    <t>ŠKD</t>
  </si>
  <si>
    <t>05 03 01</t>
  </si>
  <si>
    <t>ŠKD pri ZŠ</t>
  </si>
  <si>
    <t>610</t>
  </si>
  <si>
    <t xml:space="preserve">Mzdy mínus 5% zvýšenie, mínus </t>
  </si>
  <si>
    <t>620</t>
  </si>
  <si>
    <t>poistenie</t>
  </si>
  <si>
    <t>630,640</t>
  </si>
  <si>
    <t>tovary,služby, soc.fond</t>
  </si>
  <si>
    <t>013</t>
  </si>
  <si>
    <t>Odchodné</t>
  </si>
  <si>
    <t>Mzdy - 5% zvýšenie</t>
  </si>
  <si>
    <t xml:space="preserve">05 03 02 </t>
  </si>
  <si>
    <t>ŠKD pri ZŠ s VJM</t>
  </si>
  <si>
    <t>Mzdy</t>
  </si>
  <si>
    <t xml:space="preserve">05 04 </t>
  </si>
  <si>
    <t>Školské stravovanie</t>
  </si>
  <si>
    <t>05 04 01</t>
  </si>
  <si>
    <t>Školské stravovanie ZŠ</t>
  </si>
  <si>
    <t>Nemocenské dávky</t>
  </si>
  <si>
    <t>Dohody</t>
  </si>
  <si>
    <t>Rutinná údržba strojov-oprava myčky,montáž el.panvice</t>
  </si>
  <si>
    <t>05 04 02</t>
  </si>
  <si>
    <t>Školské stravovanie MŠ</t>
  </si>
  <si>
    <t>Poistné do ostat. Poisť.</t>
  </si>
  <si>
    <t>Vš.služby-zdravot.preukaz,montáž sporáka</t>
  </si>
  <si>
    <t>Prevádzkové stroje</t>
  </si>
  <si>
    <t>06 02</t>
  </si>
  <si>
    <t>Športová hala</t>
  </si>
  <si>
    <t>632</t>
  </si>
  <si>
    <t>Poštové a telek. Služby</t>
  </si>
  <si>
    <t xml:space="preserve">07 01 </t>
  </si>
  <si>
    <t>Kultúrny dom a knižnica</t>
  </si>
  <si>
    <t>Ostatné zdravotné poistenie</t>
  </si>
  <si>
    <t>08 02</t>
  </si>
  <si>
    <t>Opatrovateľská služba</t>
  </si>
  <si>
    <t>08 06</t>
  </si>
  <si>
    <t>Sociálne zabezpečenie - stravovanie</t>
  </si>
  <si>
    <t>037</t>
  </si>
  <si>
    <t>Vratky- HN strava MŠ, ZŠ</t>
  </si>
  <si>
    <t>09 01</t>
  </si>
  <si>
    <t>Obecný úrad</t>
  </si>
  <si>
    <t>Prevádzkové stroje laminátor,rezačka, tel.ústredňa OcÚ</t>
  </si>
  <si>
    <t>009</t>
  </si>
  <si>
    <t>Časopisy, noviny</t>
  </si>
  <si>
    <t>634</t>
  </si>
  <si>
    <t>Servis, údržba služob. Auta</t>
  </si>
  <si>
    <t>017</t>
  </si>
  <si>
    <t>Provízia-stravné lístky</t>
  </si>
  <si>
    <t>035</t>
  </si>
  <si>
    <t>Dane-RTVS popl., zrážk. Daň z BÚ</t>
  </si>
  <si>
    <t xml:space="preserve">09 04 </t>
  </si>
  <si>
    <t>Finančná a rozpočtová oblasť</t>
  </si>
  <si>
    <t>Všeobecné služby (audit)</t>
  </si>
  <si>
    <t xml:space="preserve">Schválený rozpočet </t>
  </si>
  <si>
    <t>II. úprava</t>
  </si>
  <si>
    <t>Upravený rozpočet po II. úprave</t>
  </si>
  <si>
    <t>Bežné príjmy</t>
  </si>
  <si>
    <t>Kapitálové príjmy - granty</t>
  </si>
  <si>
    <t>Príjmové finančné operácie</t>
  </si>
  <si>
    <t>Rozpočtové príjmy spolu</t>
  </si>
  <si>
    <t>Upravený rozpočet</t>
  </si>
  <si>
    <t>Bežné výdavky</t>
  </si>
  <si>
    <t>Kapitálové výdavky</t>
  </si>
  <si>
    <t>Výdavkové finančné operácie</t>
  </si>
  <si>
    <t>Rozpočtové výdavky spolu</t>
  </si>
  <si>
    <t>v Pribete, 26.6.2013</t>
  </si>
  <si>
    <t>rozdiel</t>
  </si>
  <si>
    <t>BP-BV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</si>
</sst>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  <numFmt numFmtId="169" formatCode="0.000"/>
    <numFmt numFmtId="170" formatCode="_-* #,##0.000\ _S_k_-;\-* #,##0.000\ _S_k_-;_-* &quot;-&quot;??\ _S_k_-;_-@_-"/>
    <numFmt numFmtId="171" formatCode="_-* #,##0.0000\ _S_k_-;\-* #,##0.00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_-* #,##0.0\ _S_k_-;\-* #,##0.0\ _S_k_-;_-* &quot;-&quot;??\ _S_k_-;_-@_-"/>
    <numFmt numFmtId="183" formatCode="_-* #,##0\ _S_k_-;\-* #,##0\ _S_k_-;_-* &quot;-&quot;??\ _S_k_-;_-@_-"/>
    <numFmt numFmtId="184" formatCode="0.0"/>
    <numFmt numFmtId="185" formatCode="0.0000"/>
    <numFmt numFmtId="186" formatCode="_-* #,##0.00\ [$€-1]_-;\-* #,##0.00\ [$€-1]_-;_-* &quot;-&quot;??\ [$€-1]_-;_-@_-"/>
    <numFmt numFmtId="187" formatCode="\-0.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" fillId="0" borderId="1" applyNumberFormat="0" applyFill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2" fillId="19" borderId="10" xfId="0" applyNumberFormat="1" applyFont="1" applyFill="1" applyBorder="1" applyAlignment="1">
      <alignment/>
    </xf>
    <xf numFmtId="4" fontId="2" fillId="19" borderId="10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" fontId="2" fillId="19" borderId="0" xfId="53" applyNumberFormat="1" applyFont="1" applyFill="1" applyAlignment="1">
      <alignment/>
    </xf>
    <xf numFmtId="4" fontId="2" fillId="19" borderId="0" xfId="0" applyNumberFormat="1" applyFont="1" applyFill="1" applyAlignment="1">
      <alignment/>
    </xf>
    <xf numFmtId="49" fontId="2" fillId="19" borderId="0" xfId="0" applyNumberFormat="1" applyFont="1" applyFill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53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53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2" fillId="0" borderId="0" xfId="53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" fontId="0" fillId="0" borderId="0" xfId="53" applyNumberFormat="1" applyFont="1" applyAlignment="1">
      <alignment/>
    </xf>
    <xf numFmtId="49" fontId="0" fillId="0" borderId="0" xfId="0" applyNumberFormat="1" applyAlignment="1">
      <alignment/>
    </xf>
    <xf numFmtId="4" fontId="0" fillId="19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53" applyNumberFormat="1" applyFont="1" applyAlignment="1">
      <alignment/>
    </xf>
    <xf numFmtId="49" fontId="0" fillId="19" borderId="10" xfId="0" applyNumberFormat="1" applyFill="1" applyBorder="1" applyAlignment="1">
      <alignment/>
    </xf>
    <xf numFmtId="4" fontId="0" fillId="19" borderId="10" xfId="0" applyNumberFormat="1" applyFill="1" applyBorder="1" applyAlignment="1">
      <alignment/>
    </xf>
    <xf numFmtId="4" fontId="0" fillId="19" borderId="0" xfId="53" applyNumberFormat="1" applyFont="1" applyFill="1" applyAlignment="1">
      <alignment/>
    </xf>
    <xf numFmtId="4" fontId="0" fillId="19" borderId="0" xfId="0" applyNumberFormat="1" applyFill="1" applyAlignment="1">
      <alignment/>
    </xf>
    <xf numFmtId="49" fontId="0" fillId="19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1" fontId="0" fillId="0" borderId="0" xfId="53" applyNumberFormat="1" applyFont="1" applyAlignment="1">
      <alignment/>
    </xf>
    <xf numFmtId="4" fontId="0" fillId="15" borderId="0" xfId="0" applyNumberFormat="1" applyFill="1" applyAlignment="1">
      <alignment/>
    </xf>
    <xf numFmtId="4" fontId="2" fillId="1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2" fillId="17" borderId="10" xfId="0" applyNumberFormat="1" applyFont="1" applyFill="1" applyBorder="1" applyAlignment="1">
      <alignment/>
    </xf>
    <xf numFmtId="4" fontId="2" fillId="17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19" borderId="10" xfId="0" applyNumberFormat="1" applyFont="1" applyFill="1" applyBorder="1" applyAlignment="1">
      <alignment/>
    </xf>
    <xf numFmtId="4" fontId="2" fillId="19" borderId="10" xfId="0" applyNumberFormat="1" applyFont="1" applyFill="1" applyBorder="1" applyAlignment="1">
      <alignment/>
    </xf>
    <xf numFmtId="49" fontId="2" fillId="19" borderId="0" xfId="0" applyNumberFormat="1" applyFont="1" applyFill="1" applyAlignment="1">
      <alignment/>
    </xf>
    <xf numFmtId="4" fontId="24" fillId="15" borderId="0" xfId="0" applyNumberFormat="1" applyFont="1" applyFill="1" applyAlignment="1">
      <alignment/>
    </xf>
    <xf numFmtId="4" fontId="0" fillId="19" borderId="0" xfId="0" applyNumberFormat="1" applyFont="1" applyFill="1" applyAlignment="1">
      <alignment/>
    </xf>
    <xf numFmtId="4" fontId="2" fillId="19" borderId="0" xfId="0" applyNumberFormat="1" applyFont="1" applyFill="1" applyAlignment="1">
      <alignment/>
    </xf>
    <xf numFmtId="0" fontId="25" fillId="0" borderId="0" xfId="69" applyFont="1" applyBorder="1" applyAlignment="1">
      <alignment wrapText="1" shrinkToFit="1"/>
      <protection/>
    </xf>
    <xf numFmtId="1" fontId="25" fillId="0" borderId="0" xfId="69" applyNumberFormat="1" applyFont="1" applyBorder="1">
      <alignment/>
      <protection/>
    </xf>
    <xf numFmtId="49" fontId="23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6" fillId="0" borderId="0" xfId="69" applyFont="1" applyBorder="1" applyAlignment="1">
      <alignment wrapText="1" shrinkToFit="1"/>
      <protection/>
    </xf>
    <xf numFmtId="1" fontId="27" fillId="0" borderId="0" xfId="69" applyNumberFormat="1" applyFont="1" applyBorder="1">
      <alignment/>
      <protection/>
    </xf>
    <xf numFmtId="4" fontId="25" fillId="0" borderId="10" xfId="69" applyNumberFormat="1" applyFont="1" applyBorder="1">
      <alignment/>
      <protection/>
    </xf>
    <xf numFmtId="0" fontId="25" fillId="0" borderId="0" xfId="69" applyFont="1" applyBorder="1" applyAlignment="1">
      <alignment wrapText="1" shrinkToFit="1"/>
      <protection/>
    </xf>
    <xf numFmtId="49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9" fontId="2" fillId="19" borderId="0" xfId="0" applyNumberFormat="1" applyFont="1" applyFill="1" applyBorder="1" applyAlignment="1">
      <alignment/>
    </xf>
    <xf numFmtId="49" fontId="0" fillId="19" borderId="0" xfId="0" applyNumberFormat="1" applyFill="1" applyBorder="1" applyAlignment="1">
      <alignment/>
    </xf>
    <xf numFmtId="0" fontId="12" fillId="0" borderId="10" xfId="71" applyBorder="1">
      <alignment/>
      <protection/>
    </xf>
    <xf numFmtId="4" fontId="12" fillId="0" borderId="10" xfId="71" applyNumberFormat="1" applyFont="1" applyBorder="1">
      <alignment/>
      <protection/>
    </xf>
    <xf numFmtId="0" fontId="12" fillId="0" borderId="10" xfId="71" applyFill="1" applyBorder="1">
      <alignment/>
      <protection/>
    </xf>
    <xf numFmtId="4" fontId="12" fillId="0" borderId="10" xfId="71" applyNumberFormat="1" applyFont="1" applyFill="1" applyBorder="1">
      <alignment/>
      <protection/>
    </xf>
    <xf numFmtId="49" fontId="0" fillId="0" borderId="0" xfId="0" applyNumberFormat="1" applyFill="1" applyBorder="1" applyAlignment="1">
      <alignment/>
    </xf>
    <xf numFmtId="4" fontId="2" fillId="17" borderId="10" xfId="0" applyNumberFormat="1" applyFont="1" applyFill="1" applyBorder="1" applyAlignment="1">
      <alignment/>
    </xf>
    <xf numFmtId="2" fontId="12" fillId="0" borderId="10" xfId="72" applyNumberFormat="1" applyBorder="1">
      <alignment/>
      <protection/>
    </xf>
    <xf numFmtId="0" fontId="12" fillId="0" borderId="0" xfId="72">
      <alignment/>
      <protection/>
    </xf>
    <xf numFmtId="0" fontId="0" fillId="0" borderId="10" xfId="0" applyFill="1" applyBorder="1" applyAlignment="1">
      <alignment/>
    </xf>
    <xf numFmtId="2" fontId="12" fillId="0" borderId="10" xfId="71" applyNumberFormat="1" applyFont="1" applyFill="1" applyBorder="1">
      <alignment/>
      <protection/>
    </xf>
    <xf numFmtId="0" fontId="0" fillId="0" borderId="0" xfId="0" applyFill="1" applyAlignment="1">
      <alignment/>
    </xf>
    <xf numFmtId="4" fontId="0" fillId="24" borderId="10" xfId="0" applyNumberForma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2" fontId="12" fillId="0" borderId="10" xfId="71" applyNumberFormat="1" applyFont="1" applyBorder="1">
      <alignment/>
      <protection/>
    </xf>
    <xf numFmtId="49" fontId="0" fillId="0" borderId="10" xfId="0" applyNumberFormat="1" applyFont="1" applyFill="1" applyBorder="1" applyAlignment="1">
      <alignment/>
    </xf>
    <xf numFmtId="0" fontId="12" fillId="0" borderId="10" xfId="71" applyFont="1" applyFill="1" applyBorder="1">
      <alignment/>
      <protection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10" xfId="72" applyBorder="1">
      <alignment/>
      <protection/>
    </xf>
    <xf numFmtId="4" fontId="2" fillId="24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3" fontId="0" fillId="0" borderId="10" xfId="53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24" borderId="10" xfId="53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3" fontId="0" fillId="0" borderId="10" xfId="0" applyNumberFormat="1" applyFill="1" applyBorder="1" applyAlignment="1">
      <alignment horizontal="right"/>
    </xf>
    <xf numFmtId="0" fontId="28" fillId="0" borderId="10" xfId="69" applyFont="1" applyFill="1" applyBorder="1" applyAlignment="1">
      <alignment horizontal="left" wrapText="1"/>
      <protection/>
    </xf>
    <xf numFmtId="4" fontId="12" fillId="0" borderId="10" xfId="69" applyNumberFormat="1" applyFont="1" applyFill="1" applyBorder="1">
      <alignment/>
      <protection/>
    </xf>
    <xf numFmtId="4" fontId="29" fillId="0" borderId="10" xfId="69" applyNumberFormat="1" applyFont="1" applyFill="1" applyBorder="1">
      <alignment/>
      <protection/>
    </xf>
    <xf numFmtId="4" fontId="12" fillId="24" borderId="10" xfId="69" applyNumberFormat="1" applyFont="1" applyFill="1" applyBorder="1">
      <alignment/>
      <protection/>
    </xf>
    <xf numFmtId="1" fontId="2" fillId="19" borderId="0" xfId="0" applyNumberFormat="1" applyFont="1" applyFill="1" applyAlignment="1">
      <alignment/>
    </xf>
    <xf numFmtId="1" fontId="0" fillId="0" borderId="0" xfId="0" applyNumberFormat="1" applyAlignment="1">
      <alignment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2" fillId="0" borderId="0" xfId="0" applyNumberFormat="1" applyFont="1" applyAlignment="1">
      <alignment wrapText="1"/>
    </xf>
    <xf numFmtId="0" fontId="33" fillId="0" borderId="11" xfId="0" applyFont="1" applyBorder="1" applyAlignment="1">
      <alignment/>
    </xf>
    <xf numFmtId="49" fontId="30" fillId="0" borderId="12" xfId="0" applyNumberFormat="1" applyFont="1" applyBorder="1" applyAlignment="1">
      <alignment/>
    </xf>
    <xf numFmtId="49" fontId="30" fillId="0" borderId="13" xfId="0" applyNumberFormat="1" applyFont="1" applyBorder="1" applyAlignment="1">
      <alignment/>
    </xf>
    <xf numFmtId="49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 horizontal="right"/>
    </xf>
    <xf numFmtId="4" fontId="30" fillId="0" borderId="13" xfId="0" applyNumberFormat="1" applyFont="1" applyBorder="1" applyAlignment="1">
      <alignment/>
    </xf>
    <xf numFmtId="4" fontId="34" fillId="17" borderId="10" xfId="0" applyNumberFormat="1" applyFont="1" applyFill="1" applyBorder="1" applyAlignment="1">
      <alignment/>
    </xf>
    <xf numFmtId="49" fontId="35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36" fillId="10" borderId="11" xfId="0" applyFont="1" applyFill="1" applyBorder="1" applyAlignment="1">
      <alignment/>
    </xf>
    <xf numFmtId="49" fontId="35" fillId="10" borderId="12" xfId="0" applyNumberFormat="1" applyFont="1" applyFill="1" applyBorder="1" applyAlignment="1">
      <alignment/>
    </xf>
    <xf numFmtId="49" fontId="35" fillId="10" borderId="13" xfId="0" applyNumberFormat="1" applyFont="1" applyFill="1" applyBorder="1" applyAlignment="1">
      <alignment/>
    </xf>
    <xf numFmtId="49" fontId="35" fillId="10" borderId="10" xfId="0" applyNumberFormat="1" applyFont="1" applyFill="1" applyBorder="1" applyAlignment="1">
      <alignment/>
    </xf>
    <xf numFmtId="4" fontId="36" fillId="10" borderId="14" xfId="0" applyNumberFormat="1" applyFont="1" applyFill="1" applyBorder="1" applyAlignment="1">
      <alignment/>
    </xf>
    <xf numFmtId="4" fontId="37" fillId="10" borderId="10" xfId="0" applyNumberFormat="1" applyFont="1" applyFill="1" applyBorder="1" applyAlignment="1">
      <alignment/>
    </xf>
    <xf numFmtId="4" fontId="35" fillId="10" borderId="10" xfId="0" applyNumberFormat="1" applyFont="1" applyFill="1" applyBorder="1" applyAlignment="1">
      <alignment/>
    </xf>
    <xf numFmtId="4" fontId="34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9" fontId="39" fillId="0" borderId="11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9" fontId="35" fillId="10" borderId="11" xfId="0" applyNumberFormat="1" applyFont="1" applyFill="1" applyBorder="1" applyAlignment="1">
      <alignment/>
    </xf>
    <xf numFmtId="4" fontId="35" fillId="10" borderId="14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left"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top" wrapText="1"/>
    </xf>
    <xf numFmtId="49" fontId="21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8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Čiarka 2" xfId="52"/>
    <cellStyle name="Comma" xfId="53"/>
    <cellStyle name="Comma [0]" xfId="54"/>
    <cellStyle name="Dobrá" xfId="55"/>
    <cellStyle name="Chybně" xfId="56"/>
    <cellStyle name="Kontrolná bunka" xfId="57"/>
    <cellStyle name="Kontrolní buňka" xfId="58"/>
    <cellStyle name="Mena 2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Normálna 2" xfId="69"/>
    <cellStyle name="Normálna 3" xfId="70"/>
    <cellStyle name="normálne_1.iprava.2013" xfId="71"/>
    <cellStyle name="normálne_5percent.platy" xfId="72"/>
    <cellStyle name="Percent" xfId="73"/>
    <cellStyle name="Poznámka" xfId="74"/>
    <cellStyle name="Prepojená bunka" xfId="75"/>
    <cellStyle name="Propojená buňka" xfId="76"/>
    <cellStyle name="Spolu" xfId="77"/>
    <cellStyle name="Správně" xfId="78"/>
    <cellStyle name="Text upozornění" xfId="79"/>
    <cellStyle name="Text upozornenia" xfId="80"/>
    <cellStyle name="Titul" xfId="81"/>
    <cellStyle name="Vstup" xfId="82"/>
    <cellStyle name="Výpočet" xfId="83"/>
    <cellStyle name="Výstup" xfId="84"/>
    <cellStyle name="Vysvětlující text" xfId="85"/>
    <cellStyle name="Vysvetľujúci text" xfId="86"/>
    <cellStyle name="Zlá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  <cellStyle name="Zvýraznenie1" xfId="94"/>
    <cellStyle name="Zvýraznenie2" xfId="95"/>
    <cellStyle name="Zvýraznenie3" xfId="96"/>
    <cellStyle name="Zvýraznenie4" xfId="97"/>
    <cellStyle name="Zvýraznenie5" xfId="98"/>
    <cellStyle name="Zvýraznenie6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1"/>
  <sheetViews>
    <sheetView tabSelected="1" zoomScaleSheetLayoutView="70" zoomScalePageLayoutView="0" workbookViewId="0" topLeftCell="A250">
      <selection activeCell="L11" sqref="L11"/>
    </sheetView>
  </sheetViews>
  <sheetFormatPr defaultColWidth="9.140625" defaultRowHeight="15"/>
  <cols>
    <col min="4" max="5" width="5.421875" style="0" customWidth="1"/>
    <col min="6" max="6" width="34.140625" style="0" customWidth="1"/>
    <col min="7" max="7" width="9.140625" style="0" customWidth="1"/>
    <col min="8" max="8" width="15.57421875" style="1" customWidth="1"/>
    <col min="9" max="9" width="13.00390625" style="50" customWidth="1"/>
    <col min="10" max="10" width="22.8515625" style="9" customWidth="1"/>
    <col min="11" max="11" width="12.57421875" style="0" bestFit="1" customWidth="1"/>
    <col min="12" max="12" width="12.57421875" style="1" bestFit="1" customWidth="1"/>
    <col min="13" max="14" width="11.57421875" style="0" bestFit="1" customWidth="1"/>
    <col min="15" max="17" width="9.140625" style="0" bestFit="1" customWidth="1"/>
  </cols>
  <sheetData>
    <row r="1" spans="1:10" ht="27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31.5" customHeight="1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5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29.25" customHeight="1">
      <c r="A7" s="158" t="s">
        <v>5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5">
      <c r="A8" s="2"/>
      <c r="B8" s="2"/>
      <c r="C8" s="2"/>
      <c r="D8" s="2"/>
      <c r="E8" s="2"/>
      <c r="F8" s="2"/>
      <c r="G8" s="2"/>
      <c r="H8" s="2"/>
      <c r="I8" s="3"/>
      <c r="J8" s="4"/>
    </row>
    <row r="9" spans="1:12" s="8" customFormat="1" ht="28.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/>
      <c r="H9" s="6" t="s">
        <v>12</v>
      </c>
      <c r="I9" s="7" t="s">
        <v>13</v>
      </c>
      <c r="J9" s="6" t="s">
        <v>14</v>
      </c>
      <c r="L9" s="9"/>
    </row>
    <row r="10" spans="1:12" s="15" customFormat="1" ht="15">
      <c r="A10" s="10" t="s">
        <v>15</v>
      </c>
      <c r="B10" s="10"/>
      <c r="C10" s="10"/>
      <c r="D10" s="10"/>
      <c r="E10" s="10"/>
      <c r="F10" s="10"/>
      <c r="G10" s="10"/>
      <c r="H10" s="11"/>
      <c r="I10" s="12"/>
      <c r="J10" s="11"/>
      <c r="K10" s="13"/>
      <c r="L10" s="14"/>
    </row>
    <row r="11" spans="1:12" s="21" customFormat="1" ht="15">
      <c r="A11" s="16" t="s">
        <v>16</v>
      </c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  <c r="G11" s="16"/>
      <c r="H11" s="17">
        <v>2700</v>
      </c>
      <c r="I11" s="17">
        <f aca="true" t="shared" si="0" ref="I11:I23">J11-H11</f>
        <v>1936</v>
      </c>
      <c r="J11" s="18">
        <v>4636</v>
      </c>
      <c r="K11" s="19"/>
      <c r="L11" s="20"/>
    </row>
    <row r="12" spans="1:12" s="21" customFormat="1" ht="15">
      <c r="A12" s="16" t="s">
        <v>16</v>
      </c>
      <c r="B12" s="16" t="s">
        <v>17</v>
      </c>
      <c r="C12" s="16" t="s">
        <v>18</v>
      </c>
      <c r="D12" s="16" t="s">
        <v>19</v>
      </c>
      <c r="E12" s="16" t="s">
        <v>22</v>
      </c>
      <c r="F12" s="16" t="s">
        <v>23</v>
      </c>
      <c r="G12" s="16"/>
      <c r="H12" s="17">
        <v>340</v>
      </c>
      <c r="I12" s="17">
        <f t="shared" si="0"/>
        <v>-28.99000000000001</v>
      </c>
      <c r="J12" s="18">
        <v>311.01</v>
      </c>
      <c r="K12" s="19"/>
      <c r="L12" s="20"/>
    </row>
    <row r="13" spans="1:12" s="21" customFormat="1" ht="15">
      <c r="A13" s="16" t="s">
        <v>16</v>
      </c>
      <c r="B13" s="16" t="s">
        <v>17</v>
      </c>
      <c r="C13" s="16" t="s">
        <v>18</v>
      </c>
      <c r="D13" s="16" t="s">
        <v>19</v>
      </c>
      <c r="E13" s="16" t="s">
        <v>24</v>
      </c>
      <c r="F13" s="16" t="s">
        <v>25</v>
      </c>
      <c r="G13" s="16"/>
      <c r="H13" s="17">
        <v>401195</v>
      </c>
      <c r="I13" s="17">
        <f t="shared" si="0"/>
        <v>37647</v>
      </c>
      <c r="J13" s="22">
        <v>438842</v>
      </c>
      <c r="K13" s="19"/>
      <c r="L13" s="20"/>
    </row>
    <row r="14" spans="1:12" s="21" customFormat="1" ht="15">
      <c r="A14" s="16" t="s">
        <v>16</v>
      </c>
      <c r="B14" s="16" t="s">
        <v>17</v>
      </c>
      <c r="C14" s="16" t="s">
        <v>18</v>
      </c>
      <c r="D14" s="16" t="s">
        <v>19</v>
      </c>
      <c r="E14" s="16" t="s">
        <v>26</v>
      </c>
      <c r="F14" s="16" t="s">
        <v>27</v>
      </c>
      <c r="G14" s="16"/>
      <c r="H14" s="17">
        <v>3600</v>
      </c>
      <c r="I14" s="17">
        <f t="shared" si="0"/>
        <v>-782.4499999999998</v>
      </c>
      <c r="J14" s="18">
        <v>2817.55</v>
      </c>
      <c r="K14" s="19"/>
      <c r="L14" s="20"/>
    </row>
    <row r="15" spans="1:12" s="21" customFormat="1" ht="15">
      <c r="A15" s="16" t="s">
        <v>16</v>
      </c>
      <c r="B15" s="16" t="s">
        <v>17</v>
      </c>
      <c r="C15" s="16" t="s">
        <v>18</v>
      </c>
      <c r="D15" s="16" t="s">
        <v>19</v>
      </c>
      <c r="E15" s="16" t="s">
        <v>28</v>
      </c>
      <c r="F15" s="16" t="s">
        <v>29</v>
      </c>
      <c r="G15" s="16"/>
      <c r="H15" s="17">
        <v>900</v>
      </c>
      <c r="I15" s="17">
        <f t="shared" si="0"/>
        <v>79</v>
      </c>
      <c r="J15" s="18">
        <v>979</v>
      </c>
      <c r="K15" s="19"/>
      <c r="L15" s="20"/>
    </row>
    <row r="16" spans="1:12" s="28" customFormat="1" ht="15">
      <c r="A16" s="23"/>
      <c r="B16" s="16" t="s">
        <v>17</v>
      </c>
      <c r="C16" s="16" t="s">
        <v>18</v>
      </c>
      <c r="D16" s="16" t="s">
        <v>19</v>
      </c>
      <c r="E16" s="24" t="s">
        <v>30</v>
      </c>
      <c r="F16" s="24" t="s">
        <v>31</v>
      </c>
      <c r="G16" s="23"/>
      <c r="H16" s="25">
        <v>0</v>
      </c>
      <c r="I16" s="17">
        <f t="shared" si="0"/>
        <v>3661.92</v>
      </c>
      <c r="J16" s="22">
        <v>3661.92</v>
      </c>
      <c r="K16" s="26"/>
      <c r="L16" s="27"/>
    </row>
    <row r="17" spans="1:12" s="34" customFormat="1" ht="15">
      <c r="A17" s="29" t="s">
        <v>16</v>
      </c>
      <c r="B17" s="29" t="s">
        <v>32</v>
      </c>
      <c r="C17" s="29" t="s">
        <v>18</v>
      </c>
      <c r="D17" s="29" t="s">
        <v>19</v>
      </c>
      <c r="E17" s="29"/>
      <c r="F17" s="29" t="s">
        <v>33</v>
      </c>
      <c r="G17" s="29"/>
      <c r="H17" s="30">
        <v>0</v>
      </c>
      <c r="I17" s="30">
        <f t="shared" si="0"/>
        <v>8722</v>
      </c>
      <c r="J17" s="31">
        <v>8722</v>
      </c>
      <c r="K17" s="32"/>
      <c r="L17" s="33"/>
    </row>
    <row r="18" spans="1:12" s="34" customFormat="1" ht="15">
      <c r="A18" s="29" t="s">
        <v>16</v>
      </c>
      <c r="B18" s="29" t="s">
        <v>34</v>
      </c>
      <c r="C18" s="29" t="s">
        <v>18</v>
      </c>
      <c r="D18" s="29" t="s">
        <v>19</v>
      </c>
      <c r="E18" s="29"/>
      <c r="F18" s="29" t="s">
        <v>35</v>
      </c>
      <c r="G18" s="29"/>
      <c r="H18" s="30">
        <v>0</v>
      </c>
      <c r="I18" s="30">
        <f t="shared" si="0"/>
        <v>1537</v>
      </c>
      <c r="J18" s="31">
        <v>1537</v>
      </c>
      <c r="K18" s="32"/>
      <c r="L18" s="33"/>
    </row>
    <row r="19" spans="1:12" s="28" customFormat="1" ht="15">
      <c r="A19" s="24" t="s">
        <v>16</v>
      </c>
      <c r="B19" s="35" t="s">
        <v>17</v>
      </c>
      <c r="C19" s="35" t="s">
        <v>18</v>
      </c>
      <c r="D19" s="35" t="s">
        <v>19</v>
      </c>
      <c r="E19" s="23"/>
      <c r="F19" s="24" t="s">
        <v>36</v>
      </c>
      <c r="G19" s="23"/>
      <c r="H19" s="25">
        <v>0</v>
      </c>
      <c r="I19" s="36">
        <f t="shared" si="0"/>
        <v>7444</v>
      </c>
      <c r="J19" s="22">
        <v>7444</v>
      </c>
      <c r="K19" s="26"/>
      <c r="L19" s="27"/>
    </row>
    <row r="20" spans="1:12" s="28" customFormat="1" ht="15">
      <c r="A20" s="24" t="s">
        <v>16</v>
      </c>
      <c r="B20" s="16" t="s">
        <v>37</v>
      </c>
      <c r="C20" s="16" t="s">
        <v>38</v>
      </c>
      <c r="D20" s="16" t="s">
        <v>39</v>
      </c>
      <c r="E20" s="24"/>
      <c r="F20" s="24" t="s">
        <v>40</v>
      </c>
      <c r="G20" s="23"/>
      <c r="H20" s="25">
        <v>200</v>
      </c>
      <c r="I20" s="17">
        <f t="shared" si="0"/>
        <v>50</v>
      </c>
      <c r="J20" s="22">
        <v>250</v>
      </c>
      <c r="K20" s="26"/>
      <c r="L20" s="27"/>
    </row>
    <row r="21" spans="1:12" s="28" customFormat="1" ht="15">
      <c r="A21" s="24" t="s">
        <v>16</v>
      </c>
      <c r="B21" s="16" t="s">
        <v>37</v>
      </c>
      <c r="C21" s="16" t="s">
        <v>41</v>
      </c>
      <c r="D21" s="16" t="s">
        <v>42</v>
      </c>
      <c r="E21" s="24"/>
      <c r="F21" s="24" t="s">
        <v>43</v>
      </c>
      <c r="G21" s="23"/>
      <c r="H21" s="25">
        <v>0</v>
      </c>
      <c r="I21" s="17">
        <f t="shared" si="0"/>
        <v>146.14</v>
      </c>
      <c r="J21" s="22">
        <v>146.14</v>
      </c>
      <c r="K21" s="26"/>
      <c r="L21" s="27"/>
    </row>
    <row r="22" spans="1:12" s="28" customFormat="1" ht="15">
      <c r="A22" s="37" t="s">
        <v>16</v>
      </c>
      <c r="B22" s="37" t="s">
        <v>37</v>
      </c>
      <c r="C22" s="37" t="s">
        <v>44</v>
      </c>
      <c r="D22" s="16" t="s">
        <v>45</v>
      </c>
      <c r="E22" s="24"/>
      <c r="F22" s="24" t="s">
        <v>46</v>
      </c>
      <c r="G22" s="23"/>
      <c r="H22" s="25">
        <v>0</v>
      </c>
      <c r="I22" s="17">
        <f t="shared" si="0"/>
        <v>4689.39</v>
      </c>
      <c r="J22" s="22">
        <v>4689.39</v>
      </c>
      <c r="K22" s="26"/>
      <c r="L22" s="27"/>
    </row>
    <row r="23" spans="1:12" s="40" customFormat="1" ht="30">
      <c r="A23" s="37" t="s">
        <v>16</v>
      </c>
      <c r="B23" s="37" t="s">
        <v>37</v>
      </c>
      <c r="C23" s="37" t="s">
        <v>44</v>
      </c>
      <c r="D23" s="37" t="s">
        <v>47</v>
      </c>
      <c r="E23" s="37"/>
      <c r="F23" s="38" t="s">
        <v>48</v>
      </c>
      <c r="G23" s="37"/>
      <c r="H23" s="7">
        <v>0</v>
      </c>
      <c r="I23" s="17">
        <f t="shared" si="0"/>
        <v>5252.56</v>
      </c>
      <c r="J23" s="18">
        <v>5252.56</v>
      </c>
      <c r="K23" s="39"/>
      <c r="L23" s="1"/>
    </row>
    <row r="24" spans="1:12" s="15" customFormat="1" ht="15">
      <c r="A24" s="10" t="s">
        <v>49</v>
      </c>
      <c r="B24" s="10"/>
      <c r="C24" s="10"/>
      <c r="D24" s="10"/>
      <c r="E24" s="10"/>
      <c r="F24" s="10"/>
      <c r="G24" s="10"/>
      <c r="H24" s="11">
        <f>SUM(H11:H23)</f>
        <v>408935</v>
      </c>
      <c r="I24" s="41">
        <f>SUM(I11:I23)</f>
        <v>70353.57</v>
      </c>
      <c r="J24" s="11">
        <f>SUM(J11:J23)</f>
        <v>479288.57</v>
      </c>
      <c r="K24" s="13"/>
      <c r="L24" s="14"/>
    </row>
    <row r="25" spans="1:12" s="8" customFormat="1" ht="15">
      <c r="A25" s="5"/>
      <c r="B25" s="5"/>
      <c r="C25" s="5"/>
      <c r="D25" s="5"/>
      <c r="E25" s="5"/>
      <c r="F25" s="5"/>
      <c r="G25" s="5"/>
      <c r="H25" s="6"/>
      <c r="I25" s="42"/>
      <c r="J25" s="6"/>
      <c r="K25" s="43"/>
      <c r="L25" s="9"/>
    </row>
    <row r="26" spans="1:12" s="48" customFormat="1" ht="15">
      <c r="A26" s="10" t="s">
        <v>50</v>
      </c>
      <c r="B26" s="44"/>
      <c r="C26" s="44"/>
      <c r="D26" s="44"/>
      <c r="E26" s="44"/>
      <c r="F26" s="44"/>
      <c r="G26" s="44"/>
      <c r="H26" s="45"/>
      <c r="I26" s="12"/>
      <c r="J26" s="11"/>
      <c r="K26" s="46"/>
      <c r="L26" s="47"/>
    </row>
    <row r="27" spans="1:12" s="40" customFormat="1" ht="15">
      <c r="A27" s="49" t="s">
        <v>51</v>
      </c>
      <c r="B27" s="37" t="s">
        <v>52</v>
      </c>
      <c r="C27" s="37" t="s">
        <v>53</v>
      </c>
      <c r="D27" s="37" t="s">
        <v>19</v>
      </c>
      <c r="E27" s="37"/>
      <c r="F27" s="37" t="s">
        <v>54</v>
      </c>
      <c r="G27" s="37"/>
      <c r="H27" s="7">
        <v>0</v>
      </c>
      <c r="I27" s="17">
        <f>J27-H27</f>
        <v>54</v>
      </c>
      <c r="J27" s="18">
        <v>54</v>
      </c>
      <c r="K27" s="39"/>
      <c r="L27" s="1"/>
    </row>
    <row r="28" spans="1:12" s="15" customFormat="1" ht="15">
      <c r="A28" s="10" t="s">
        <v>49</v>
      </c>
      <c r="B28" s="10"/>
      <c r="C28" s="10"/>
      <c r="D28" s="10"/>
      <c r="E28" s="10"/>
      <c r="F28" s="10"/>
      <c r="G28" s="10"/>
      <c r="H28" s="11">
        <f>SUM(H27)</f>
        <v>0</v>
      </c>
      <c r="I28" s="12">
        <f>SUM(I27)</f>
        <v>54</v>
      </c>
      <c r="J28" s="11">
        <f>SUM(J27)</f>
        <v>54</v>
      </c>
      <c r="K28" s="13"/>
      <c r="L28" s="14"/>
    </row>
    <row r="29" spans="1:12" s="8" customFormat="1" ht="15">
      <c r="A29" s="5"/>
      <c r="B29" s="5"/>
      <c r="C29" s="5"/>
      <c r="D29" s="5"/>
      <c r="E29" s="5"/>
      <c r="F29" s="5"/>
      <c r="G29" s="5"/>
      <c r="H29" s="6"/>
      <c r="I29" s="42"/>
      <c r="J29" s="6"/>
      <c r="K29" s="43"/>
      <c r="L29" s="9"/>
    </row>
    <row r="30" spans="1:12" s="48" customFormat="1" ht="15">
      <c r="A30" s="10" t="s">
        <v>55</v>
      </c>
      <c r="B30" s="44"/>
      <c r="C30" s="44"/>
      <c r="D30" s="44"/>
      <c r="E30" s="44"/>
      <c r="F30" s="44"/>
      <c r="G30" s="44"/>
      <c r="H30" s="45"/>
      <c r="I30" s="12"/>
      <c r="J30" s="11"/>
      <c r="K30" s="46"/>
      <c r="L30" s="47"/>
    </row>
    <row r="31" spans="1:12" s="40" customFormat="1" ht="15">
      <c r="A31" s="5" t="s">
        <v>56</v>
      </c>
      <c r="B31" s="37" t="s">
        <v>57</v>
      </c>
      <c r="C31" s="37" t="s">
        <v>58</v>
      </c>
      <c r="D31" s="37"/>
      <c r="E31" s="37"/>
      <c r="F31" s="37" t="s">
        <v>59</v>
      </c>
      <c r="G31" s="37"/>
      <c r="H31" s="17">
        <v>0</v>
      </c>
      <c r="I31" s="17">
        <f>J31-H31</f>
        <v>411.16</v>
      </c>
      <c r="J31" s="18">
        <v>411.16</v>
      </c>
      <c r="K31" s="39"/>
      <c r="L31" s="1"/>
    </row>
    <row r="32" spans="1:12" s="40" customFormat="1" ht="15">
      <c r="A32" s="5" t="s">
        <v>56</v>
      </c>
      <c r="B32" s="37"/>
      <c r="C32" s="37" t="s">
        <v>60</v>
      </c>
      <c r="D32" s="37" t="s">
        <v>61</v>
      </c>
      <c r="E32" s="37"/>
      <c r="F32" s="37" t="s">
        <v>62</v>
      </c>
      <c r="G32" s="37"/>
      <c r="H32" s="17">
        <v>0</v>
      </c>
      <c r="I32" s="17">
        <f>J32-H32</f>
        <v>310</v>
      </c>
      <c r="J32" s="18">
        <v>310</v>
      </c>
      <c r="K32" s="39"/>
      <c r="L32" s="1"/>
    </row>
    <row r="33" spans="1:12" s="40" customFormat="1" ht="15">
      <c r="A33" s="37" t="s">
        <v>56</v>
      </c>
      <c r="B33" s="37" t="s">
        <v>63</v>
      </c>
      <c r="C33" s="37" t="s">
        <v>64</v>
      </c>
      <c r="D33" s="37" t="s">
        <v>65</v>
      </c>
      <c r="E33" s="37" t="s">
        <v>16</v>
      </c>
      <c r="F33" s="37" t="s">
        <v>66</v>
      </c>
      <c r="G33" s="37"/>
      <c r="H33" s="17">
        <v>0</v>
      </c>
      <c r="I33" s="17">
        <f>J33-H33</f>
        <v>7311.84</v>
      </c>
      <c r="J33" s="18">
        <v>7311.84</v>
      </c>
      <c r="K33" s="39"/>
      <c r="L33" s="1"/>
    </row>
    <row r="34" spans="1:12" s="15" customFormat="1" ht="15">
      <c r="A34" s="10" t="s">
        <v>67</v>
      </c>
      <c r="B34" s="10"/>
      <c r="C34" s="10"/>
      <c r="D34" s="10"/>
      <c r="E34" s="10"/>
      <c r="F34" s="10"/>
      <c r="G34" s="10"/>
      <c r="H34" s="11">
        <f>SUM(H33)</f>
        <v>0</v>
      </c>
      <c r="I34" s="12">
        <f>SUM(I31:I33)</f>
        <v>8033</v>
      </c>
      <c r="J34" s="11">
        <f>SUM(J31:J33)</f>
        <v>8033</v>
      </c>
      <c r="K34" s="13"/>
      <c r="L34" s="14"/>
    </row>
    <row r="35" spans="1:12" s="8" customFormat="1" ht="15">
      <c r="A35" s="5"/>
      <c r="B35" s="5"/>
      <c r="C35" s="5"/>
      <c r="D35" s="5"/>
      <c r="E35" s="5"/>
      <c r="F35" s="5"/>
      <c r="G35" s="5"/>
      <c r="H35" s="6"/>
      <c r="I35" s="42"/>
      <c r="J35" s="6"/>
      <c r="K35" s="43"/>
      <c r="L35" s="9"/>
    </row>
    <row r="36" spans="1:12" s="8" customFormat="1" ht="15">
      <c r="A36" s="5" t="s">
        <v>68</v>
      </c>
      <c r="B36" s="5"/>
      <c r="C36" s="5"/>
      <c r="D36" s="5"/>
      <c r="E36" s="5"/>
      <c r="F36" s="5"/>
      <c r="G36" s="5"/>
      <c r="H36" s="6">
        <f>H24+H28+H34</f>
        <v>408935</v>
      </c>
      <c r="I36" s="42">
        <f>I24+I28+I34</f>
        <v>78440.57</v>
      </c>
      <c r="J36" s="6">
        <f>J24+J28+J34</f>
        <v>487375.57</v>
      </c>
      <c r="K36" s="43"/>
      <c r="L36" s="9"/>
    </row>
    <row r="37" spans="8:12" s="40" customFormat="1" ht="15">
      <c r="H37" s="1"/>
      <c r="I37" s="50"/>
      <c r="J37" s="9"/>
      <c r="K37" s="39"/>
      <c r="L37" s="1"/>
    </row>
    <row r="38" spans="1:12" s="40" customFormat="1" ht="15.75">
      <c r="A38" s="156" t="s">
        <v>69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39"/>
      <c r="L38" s="1"/>
    </row>
    <row r="39" spans="1:12" s="52" customFormat="1" ht="101.25" customHeight="1">
      <c r="A39" s="155" t="s">
        <v>70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26"/>
      <c r="L39" s="51"/>
    </row>
    <row r="40" spans="1:12" s="52" customFormat="1" ht="95.25" customHeight="1">
      <c r="A40" s="150" t="s">
        <v>71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26"/>
      <c r="L40" s="51"/>
    </row>
    <row r="41" spans="1:17" s="40" customFormat="1" ht="15">
      <c r="A41" s="5" t="s">
        <v>6</v>
      </c>
      <c r="B41" s="5" t="s">
        <v>7</v>
      </c>
      <c r="C41" s="5" t="s">
        <v>8</v>
      </c>
      <c r="D41" s="5" t="s">
        <v>9</v>
      </c>
      <c r="E41" s="5" t="s">
        <v>10</v>
      </c>
      <c r="F41" s="5" t="s">
        <v>11</v>
      </c>
      <c r="G41" s="5"/>
      <c r="H41" s="6" t="s">
        <v>12</v>
      </c>
      <c r="I41" s="18" t="s">
        <v>13</v>
      </c>
      <c r="J41" s="6" t="s">
        <v>72</v>
      </c>
      <c r="K41" s="39"/>
      <c r="L41" s="1"/>
      <c r="O41" s="6"/>
      <c r="P41" s="18"/>
      <c r="Q41" s="6"/>
    </row>
    <row r="42" spans="1:24" s="40" customFormat="1" ht="15">
      <c r="A42" s="5" t="s">
        <v>73</v>
      </c>
      <c r="B42" s="5"/>
      <c r="C42" s="5"/>
      <c r="D42" s="5"/>
      <c r="E42" s="5"/>
      <c r="F42" s="5"/>
      <c r="G42" s="5"/>
      <c r="H42" s="6"/>
      <c r="I42" s="42"/>
      <c r="J42" s="6"/>
      <c r="K42" s="39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40" customFormat="1" ht="15">
      <c r="A43" s="5" t="s">
        <v>15</v>
      </c>
      <c r="B43" s="5"/>
      <c r="C43" s="5"/>
      <c r="D43" s="5"/>
      <c r="E43" s="5"/>
      <c r="F43" s="5"/>
      <c r="G43" s="5"/>
      <c r="H43" s="6"/>
      <c r="I43" s="42"/>
      <c r="J43" s="6"/>
      <c r="K43" s="39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40" customFormat="1" ht="15">
      <c r="A44" s="37" t="s">
        <v>74</v>
      </c>
      <c r="B44" s="37" t="s">
        <v>75</v>
      </c>
      <c r="C44" s="37"/>
      <c r="D44" s="37"/>
      <c r="E44" s="37"/>
      <c r="F44" s="37"/>
      <c r="G44" s="37"/>
      <c r="H44" s="7"/>
      <c r="I44" s="42"/>
      <c r="J44" s="6"/>
      <c r="K44" s="53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40" customFormat="1" ht="15">
      <c r="A45" s="37" t="s">
        <v>16</v>
      </c>
      <c r="B45" s="37" t="s">
        <v>37</v>
      </c>
      <c r="C45" s="37" t="s">
        <v>76</v>
      </c>
      <c r="D45" s="37" t="s">
        <v>77</v>
      </c>
      <c r="E45" s="37"/>
      <c r="F45" s="37" t="s">
        <v>78</v>
      </c>
      <c r="G45" s="37"/>
      <c r="H45" s="7">
        <v>0</v>
      </c>
      <c r="I45" s="42">
        <f>J45-H45</f>
        <v>500</v>
      </c>
      <c r="J45" s="6">
        <v>500</v>
      </c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40" customFormat="1" ht="15">
      <c r="A46" s="37" t="s">
        <v>16</v>
      </c>
      <c r="B46" s="37" t="s">
        <v>63</v>
      </c>
      <c r="C46" s="37" t="s">
        <v>79</v>
      </c>
      <c r="D46" s="37" t="s">
        <v>77</v>
      </c>
      <c r="E46" s="37" t="s">
        <v>16</v>
      </c>
      <c r="F46" s="37" t="s">
        <v>80</v>
      </c>
      <c r="G46" s="37"/>
      <c r="H46" s="7">
        <v>0</v>
      </c>
      <c r="I46" s="42">
        <f>J46-H46</f>
        <v>7311.84</v>
      </c>
      <c r="J46" s="6">
        <v>7311.84</v>
      </c>
      <c r="K46" s="54">
        <v>28.14</v>
      </c>
      <c r="L46" s="1" t="s">
        <v>81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40" customFormat="1" ht="60">
      <c r="A47" s="37" t="s">
        <v>16</v>
      </c>
      <c r="B47" s="37" t="s">
        <v>37</v>
      </c>
      <c r="C47" s="37" t="s">
        <v>79</v>
      </c>
      <c r="D47" s="37" t="s">
        <v>77</v>
      </c>
      <c r="E47" s="37"/>
      <c r="F47" s="38" t="s">
        <v>82</v>
      </c>
      <c r="G47" s="37"/>
      <c r="H47" s="7">
        <v>0</v>
      </c>
      <c r="I47" s="42">
        <f>J47-H47</f>
        <v>2088.14</v>
      </c>
      <c r="J47" s="55">
        <f>K48+K52+K53+K47+K46</f>
        <v>2088.14</v>
      </c>
      <c r="K47" s="54">
        <v>980</v>
      </c>
      <c r="L47" s="1" t="s">
        <v>83</v>
      </c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40" customFormat="1" ht="15">
      <c r="A48" s="37" t="s">
        <v>51</v>
      </c>
      <c r="B48" s="37" t="s">
        <v>37</v>
      </c>
      <c r="C48" s="37" t="s">
        <v>84</v>
      </c>
      <c r="D48" s="37" t="s">
        <v>19</v>
      </c>
      <c r="E48" s="37"/>
      <c r="F48" s="37" t="s">
        <v>85</v>
      </c>
      <c r="G48" s="37"/>
      <c r="H48" s="7">
        <v>0</v>
      </c>
      <c r="I48" s="56">
        <f>J48-H48</f>
        <v>5457.76</v>
      </c>
      <c r="J48" s="57">
        <v>5457.76</v>
      </c>
      <c r="K48" s="54">
        <v>80</v>
      </c>
      <c r="L48" s="1" t="s">
        <v>86</v>
      </c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12" s="52" customFormat="1" ht="15">
      <c r="A49" s="24" t="s">
        <v>51</v>
      </c>
      <c r="B49" s="24" t="s">
        <v>37</v>
      </c>
      <c r="C49" s="24" t="s">
        <v>87</v>
      </c>
      <c r="D49" s="24" t="s">
        <v>19</v>
      </c>
      <c r="E49" s="24"/>
      <c r="F49" s="24" t="s">
        <v>88</v>
      </c>
      <c r="G49" s="24"/>
      <c r="H49" s="58">
        <v>20000</v>
      </c>
      <c r="I49" s="56">
        <v>-6457.76</v>
      </c>
      <c r="J49" s="57">
        <f>H49+I49</f>
        <v>13542.24</v>
      </c>
      <c r="K49" s="51"/>
      <c r="L49" s="51"/>
    </row>
    <row r="50" spans="1:24" s="62" customFormat="1" ht="15">
      <c r="A50" s="59" t="s">
        <v>50</v>
      </c>
      <c r="B50" s="59"/>
      <c r="C50" s="59"/>
      <c r="D50" s="59"/>
      <c r="E50" s="59"/>
      <c r="F50" s="59"/>
      <c r="G50" s="59"/>
      <c r="H50" s="60">
        <f>SUM(H48:H49)</f>
        <v>20000</v>
      </c>
      <c r="I50" s="60">
        <f>SUM(I48:I49)</f>
        <v>-1000</v>
      </c>
      <c r="J50" s="60">
        <f>SUM(J48:J49)</f>
        <v>19000</v>
      </c>
      <c r="K50" s="61">
        <v>5457.76</v>
      </c>
      <c r="L50" s="20" t="s">
        <v>89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s="65" customFormat="1" ht="15">
      <c r="A51" s="63" t="s">
        <v>15</v>
      </c>
      <c r="B51" s="63"/>
      <c r="C51" s="63"/>
      <c r="D51" s="63"/>
      <c r="E51" s="63"/>
      <c r="F51" s="63"/>
      <c r="G51" s="63"/>
      <c r="H51" s="64">
        <f>SUM(H45:H46)</f>
        <v>0</v>
      </c>
      <c r="I51" s="64">
        <f>SUM(I45:I47)</f>
        <v>9899.98</v>
      </c>
      <c r="J51" s="64">
        <f>SUM(J45:J47)</f>
        <v>9899.98</v>
      </c>
      <c r="K51" s="61"/>
      <c r="L51" s="20" t="s">
        <v>90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s="40" customFormat="1" ht="15">
      <c r="A52" s="5" t="s">
        <v>91</v>
      </c>
      <c r="B52" s="37"/>
      <c r="C52" s="37"/>
      <c r="D52" s="37"/>
      <c r="E52" s="37"/>
      <c r="F52" s="37"/>
      <c r="G52" s="37"/>
      <c r="H52" s="7"/>
      <c r="I52" s="42"/>
      <c r="J52" s="6"/>
      <c r="K52" s="66">
        <v>500</v>
      </c>
      <c r="L52" s="20" t="s">
        <v>92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12" s="40" customFormat="1" ht="15">
      <c r="A53" s="37" t="s">
        <v>93</v>
      </c>
      <c r="B53" s="37" t="s">
        <v>94</v>
      </c>
      <c r="C53" s="37"/>
      <c r="D53" s="37"/>
      <c r="E53" s="37"/>
      <c r="F53" s="37"/>
      <c r="G53" s="37"/>
      <c r="H53" s="7"/>
      <c r="I53" s="42"/>
      <c r="J53" s="6"/>
      <c r="K53" s="66">
        <v>500</v>
      </c>
      <c r="L53" s="67" t="s">
        <v>95</v>
      </c>
    </row>
    <row r="54" spans="1:12" s="40" customFormat="1" ht="15">
      <c r="A54" s="37" t="s">
        <v>16</v>
      </c>
      <c r="B54" s="37"/>
      <c r="C54" s="37" t="s">
        <v>96</v>
      </c>
      <c r="D54" s="37" t="s">
        <v>97</v>
      </c>
      <c r="E54" s="37"/>
      <c r="F54" s="37" t="s">
        <v>98</v>
      </c>
      <c r="G54" s="37"/>
      <c r="H54" s="7">
        <v>0</v>
      </c>
      <c r="I54" s="42">
        <f>J54-H54</f>
        <v>600</v>
      </c>
      <c r="J54" s="6">
        <v>600</v>
      </c>
      <c r="K54" s="61">
        <f>SUM(K50:K53)</f>
        <v>6457.76</v>
      </c>
      <c r="L54" s="20"/>
    </row>
    <row r="55" spans="1:12" s="65" customFormat="1" ht="15">
      <c r="A55" s="63" t="s">
        <v>99</v>
      </c>
      <c r="B55" s="63"/>
      <c r="C55" s="63"/>
      <c r="D55" s="63"/>
      <c r="E55" s="63"/>
      <c r="F55" s="63"/>
      <c r="G55" s="63"/>
      <c r="H55" s="64">
        <f>SUM(H54)</f>
        <v>0</v>
      </c>
      <c r="I55" s="64">
        <f>I54</f>
        <v>600</v>
      </c>
      <c r="J55" s="64">
        <f>J54</f>
        <v>600</v>
      </c>
      <c r="L55" s="68"/>
    </row>
    <row r="56" spans="1:16" s="52" customFormat="1" ht="15.75">
      <c r="A56" s="24"/>
      <c r="B56" s="24"/>
      <c r="C56" s="24"/>
      <c r="D56" s="24"/>
      <c r="E56" s="24"/>
      <c r="F56" s="24"/>
      <c r="G56" s="24"/>
      <c r="H56" s="58"/>
      <c r="I56" s="42"/>
      <c r="J56" s="57"/>
      <c r="L56" s="51"/>
      <c r="N56" s="69"/>
      <c r="O56" s="70"/>
      <c r="P56" s="70"/>
    </row>
    <row r="57" spans="1:16" s="75" customFormat="1" ht="15.75">
      <c r="A57" s="71" t="s">
        <v>100</v>
      </c>
      <c r="B57" s="71" t="s">
        <v>101</v>
      </c>
      <c r="C57" s="71"/>
      <c r="D57" s="71"/>
      <c r="E57" s="71"/>
      <c r="F57" s="72"/>
      <c r="G57" s="72"/>
      <c r="H57" s="73"/>
      <c r="I57" s="73"/>
      <c r="J57" s="74"/>
      <c r="L57" s="76"/>
      <c r="N57" s="77"/>
      <c r="O57" s="78"/>
      <c r="P57" s="78"/>
    </row>
    <row r="58" spans="1:16" s="40" customFormat="1" ht="15.75">
      <c r="A58" s="37" t="s">
        <v>16</v>
      </c>
      <c r="B58" s="37" t="s">
        <v>32</v>
      </c>
      <c r="C58" s="37" t="s">
        <v>102</v>
      </c>
      <c r="D58" s="37" t="s">
        <v>16</v>
      </c>
      <c r="E58" s="37"/>
      <c r="F58" s="37" t="s">
        <v>103</v>
      </c>
      <c r="G58" s="37"/>
      <c r="H58" s="7">
        <v>0</v>
      </c>
      <c r="I58" s="42">
        <f aca="true" t="shared" si="1" ref="I58:I85">H58+J58</f>
        <v>6463</v>
      </c>
      <c r="J58" s="79">
        <v>6463</v>
      </c>
      <c r="L58" s="1"/>
      <c r="N58" s="69"/>
      <c r="O58" s="70"/>
      <c r="P58" s="70"/>
    </row>
    <row r="59" spans="1:16" s="40" customFormat="1" ht="15.75">
      <c r="A59" s="37" t="s">
        <v>16</v>
      </c>
      <c r="B59" s="37" t="s">
        <v>32</v>
      </c>
      <c r="C59" s="37" t="s">
        <v>104</v>
      </c>
      <c r="D59" s="37"/>
      <c r="E59" s="37"/>
      <c r="F59" s="37" t="s">
        <v>105</v>
      </c>
      <c r="G59" s="37"/>
      <c r="H59" s="7">
        <v>0</v>
      </c>
      <c r="I59" s="42">
        <f t="shared" si="1"/>
        <v>646</v>
      </c>
      <c r="J59" s="79">
        <v>646</v>
      </c>
      <c r="L59" s="1"/>
      <c r="N59" s="69"/>
      <c r="O59" s="70"/>
      <c r="P59" s="70"/>
    </row>
    <row r="60" spans="1:16" s="40" customFormat="1" ht="15.75">
      <c r="A60" s="37" t="s">
        <v>16</v>
      </c>
      <c r="B60" s="37" t="s">
        <v>32</v>
      </c>
      <c r="C60" s="37" t="s">
        <v>106</v>
      </c>
      <c r="D60" s="37"/>
      <c r="E60" s="37"/>
      <c r="F60" s="37" t="s">
        <v>107</v>
      </c>
      <c r="G60" s="37"/>
      <c r="H60" s="7">
        <v>0</v>
      </c>
      <c r="I60" s="42">
        <f t="shared" si="1"/>
        <v>0</v>
      </c>
      <c r="J60" s="79">
        <v>0</v>
      </c>
      <c r="L60" s="1"/>
      <c r="N60" s="69"/>
      <c r="O60" s="70"/>
      <c r="P60" s="70"/>
    </row>
    <row r="61" spans="1:16" s="40" customFormat="1" ht="15.75">
      <c r="A61" s="37" t="s">
        <v>16</v>
      </c>
      <c r="B61" s="37" t="s">
        <v>32</v>
      </c>
      <c r="C61" s="37" t="s">
        <v>108</v>
      </c>
      <c r="D61" s="37" t="s">
        <v>19</v>
      </c>
      <c r="E61" s="37"/>
      <c r="F61" s="37" t="s">
        <v>109</v>
      </c>
      <c r="G61" s="37"/>
      <c r="H61" s="7">
        <v>0</v>
      </c>
      <c r="I61" s="42">
        <f t="shared" si="1"/>
        <v>90</v>
      </c>
      <c r="J61" s="79">
        <v>90</v>
      </c>
      <c r="L61" s="1"/>
      <c r="N61" s="69"/>
      <c r="O61" s="70"/>
      <c r="P61" s="70"/>
    </row>
    <row r="62" spans="1:16" s="40" customFormat="1" ht="15.75">
      <c r="A62" s="37" t="s">
        <v>16</v>
      </c>
      <c r="B62" s="37" t="s">
        <v>32</v>
      </c>
      <c r="C62" s="37" t="s">
        <v>108</v>
      </c>
      <c r="D62" s="37" t="s">
        <v>65</v>
      </c>
      <c r="E62" s="37"/>
      <c r="F62" s="37" t="s">
        <v>110</v>
      </c>
      <c r="G62" s="37"/>
      <c r="H62" s="7">
        <v>0</v>
      </c>
      <c r="I62" s="42">
        <f t="shared" si="1"/>
        <v>905</v>
      </c>
      <c r="J62" s="79">
        <v>905</v>
      </c>
      <c r="L62" s="1"/>
      <c r="N62" s="69"/>
      <c r="O62" s="70"/>
      <c r="P62" s="70"/>
    </row>
    <row r="63" spans="1:16" s="40" customFormat="1" ht="15.75">
      <c r="A63" s="37" t="s">
        <v>16</v>
      </c>
      <c r="B63" s="37" t="s">
        <v>32</v>
      </c>
      <c r="C63" s="37" t="s">
        <v>108</v>
      </c>
      <c r="D63" s="37" t="s">
        <v>39</v>
      </c>
      <c r="E63" s="37"/>
      <c r="F63" s="37" t="s">
        <v>111</v>
      </c>
      <c r="G63" s="37"/>
      <c r="H63" s="7">
        <v>0</v>
      </c>
      <c r="I63" s="42">
        <f t="shared" si="1"/>
        <v>52</v>
      </c>
      <c r="J63" s="79">
        <v>52</v>
      </c>
      <c r="L63" s="1"/>
      <c r="N63" s="69"/>
      <c r="O63" s="70"/>
      <c r="P63" s="70"/>
    </row>
    <row r="64" spans="1:16" s="40" customFormat="1" ht="15.75">
      <c r="A64" s="37" t="s">
        <v>16</v>
      </c>
      <c r="B64" s="37" t="s">
        <v>32</v>
      </c>
      <c r="C64" s="37" t="s">
        <v>108</v>
      </c>
      <c r="D64" s="37" t="s">
        <v>97</v>
      </c>
      <c r="E64" s="37"/>
      <c r="F64" s="37" t="s">
        <v>112</v>
      </c>
      <c r="G64" s="37"/>
      <c r="H64" s="7">
        <v>0</v>
      </c>
      <c r="I64" s="42">
        <f t="shared" si="1"/>
        <v>194</v>
      </c>
      <c r="J64" s="79">
        <v>194</v>
      </c>
      <c r="L64" s="1"/>
      <c r="N64" s="69"/>
      <c r="O64" s="70"/>
      <c r="P64" s="70"/>
    </row>
    <row r="65" spans="1:16" s="40" customFormat="1" ht="15.75">
      <c r="A65" s="37" t="s">
        <v>16</v>
      </c>
      <c r="B65" s="37" t="s">
        <v>32</v>
      </c>
      <c r="C65" s="37" t="s">
        <v>108</v>
      </c>
      <c r="D65" s="37" t="s">
        <v>61</v>
      </c>
      <c r="E65" s="37"/>
      <c r="F65" s="37" t="s">
        <v>113</v>
      </c>
      <c r="G65" s="37"/>
      <c r="H65" s="7">
        <v>0</v>
      </c>
      <c r="I65" s="42">
        <f t="shared" si="1"/>
        <v>65</v>
      </c>
      <c r="J65" s="79">
        <v>65</v>
      </c>
      <c r="L65" s="1"/>
      <c r="N65" s="69"/>
      <c r="O65" s="70"/>
      <c r="P65" s="70"/>
    </row>
    <row r="66" spans="1:16" s="40" customFormat="1" ht="15.75">
      <c r="A66" s="37" t="s">
        <v>16</v>
      </c>
      <c r="B66" s="37" t="s">
        <v>32</v>
      </c>
      <c r="C66" s="37" t="s">
        <v>108</v>
      </c>
      <c r="D66" s="37" t="s">
        <v>114</v>
      </c>
      <c r="E66" s="37"/>
      <c r="F66" s="37" t="s">
        <v>115</v>
      </c>
      <c r="G66" s="37"/>
      <c r="H66" s="7">
        <v>0</v>
      </c>
      <c r="I66" s="42">
        <f t="shared" si="1"/>
        <v>307</v>
      </c>
      <c r="J66" s="79">
        <v>307</v>
      </c>
      <c r="L66" s="1"/>
      <c r="N66" s="80"/>
      <c r="O66" s="70"/>
      <c r="P66" s="70"/>
    </row>
    <row r="67" spans="1:16" s="40" customFormat="1" ht="15.75">
      <c r="A67" s="37" t="s">
        <v>16</v>
      </c>
      <c r="B67" s="37" t="s">
        <v>34</v>
      </c>
      <c r="C67" s="37" t="s">
        <v>102</v>
      </c>
      <c r="D67" s="37" t="s">
        <v>16</v>
      </c>
      <c r="E67" s="37"/>
      <c r="F67" s="37" t="s">
        <v>103</v>
      </c>
      <c r="G67" s="37"/>
      <c r="H67" s="7">
        <v>0</v>
      </c>
      <c r="I67" s="42">
        <f t="shared" si="1"/>
        <v>1140</v>
      </c>
      <c r="J67" s="79">
        <v>1140</v>
      </c>
      <c r="L67" s="1"/>
      <c r="N67" s="81"/>
      <c r="O67" s="81"/>
      <c r="P67" s="81"/>
    </row>
    <row r="68" spans="1:16" s="40" customFormat="1" ht="15.75">
      <c r="A68" s="37" t="s">
        <v>16</v>
      </c>
      <c r="B68" s="37" t="s">
        <v>34</v>
      </c>
      <c r="C68" s="37" t="s">
        <v>104</v>
      </c>
      <c r="D68" s="37"/>
      <c r="E68" s="37"/>
      <c r="F68" s="37" t="s">
        <v>105</v>
      </c>
      <c r="G68" s="37"/>
      <c r="H68" s="7">
        <v>0</v>
      </c>
      <c r="I68" s="42">
        <f t="shared" si="1"/>
        <v>114</v>
      </c>
      <c r="J68" s="79">
        <v>114</v>
      </c>
      <c r="L68" s="1"/>
      <c r="N68" s="81"/>
      <c r="O68" s="81"/>
      <c r="P68" s="81"/>
    </row>
    <row r="69" spans="1:16" s="40" customFormat="1" ht="15.75">
      <c r="A69" s="37" t="s">
        <v>16</v>
      </c>
      <c r="B69" s="37" t="s">
        <v>34</v>
      </c>
      <c r="C69" s="37" t="s">
        <v>106</v>
      </c>
      <c r="D69" s="37"/>
      <c r="E69" s="37"/>
      <c r="F69" s="37" t="s">
        <v>107</v>
      </c>
      <c r="G69" s="37"/>
      <c r="H69" s="7">
        <v>0</v>
      </c>
      <c r="I69" s="42">
        <f t="shared" si="1"/>
        <v>0</v>
      </c>
      <c r="J69" s="79">
        <v>0</v>
      </c>
      <c r="L69" s="1"/>
      <c r="N69" s="81"/>
      <c r="O69" s="81"/>
      <c r="P69" s="81"/>
    </row>
    <row r="70" spans="1:16" s="40" customFormat="1" ht="15.75">
      <c r="A70" s="37" t="s">
        <v>16</v>
      </c>
      <c r="B70" s="37" t="s">
        <v>34</v>
      </c>
      <c r="C70" s="37" t="s">
        <v>108</v>
      </c>
      <c r="D70" s="37" t="s">
        <v>19</v>
      </c>
      <c r="E70" s="37"/>
      <c r="F70" s="37" t="s">
        <v>109</v>
      </c>
      <c r="G70" s="37"/>
      <c r="H70" s="7">
        <v>0</v>
      </c>
      <c r="I70" s="42">
        <f t="shared" si="1"/>
        <v>16</v>
      </c>
      <c r="J70" s="79">
        <v>16</v>
      </c>
      <c r="L70" s="1"/>
      <c r="N70" s="81"/>
      <c r="O70" s="81"/>
      <c r="P70" s="81"/>
    </row>
    <row r="71" spans="1:16" s="40" customFormat="1" ht="15.75">
      <c r="A71" s="37" t="s">
        <v>16</v>
      </c>
      <c r="B71" s="37" t="s">
        <v>34</v>
      </c>
      <c r="C71" s="37" t="s">
        <v>108</v>
      </c>
      <c r="D71" s="37" t="s">
        <v>65</v>
      </c>
      <c r="E71" s="37"/>
      <c r="F71" s="37" t="s">
        <v>110</v>
      </c>
      <c r="G71" s="37"/>
      <c r="H71" s="7">
        <v>0</v>
      </c>
      <c r="I71" s="42">
        <f t="shared" si="1"/>
        <v>159</v>
      </c>
      <c r="J71" s="79">
        <v>159</v>
      </c>
      <c r="L71" s="1"/>
      <c r="N71" s="81"/>
      <c r="O71" s="81"/>
      <c r="P71" s="81"/>
    </row>
    <row r="72" spans="1:16" s="40" customFormat="1" ht="15.75">
      <c r="A72" s="37" t="s">
        <v>16</v>
      </c>
      <c r="B72" s="37" t="s">
        <v>34</v>
      </c>
      <c r="C72" s="37" t="s">
        <v>108</v>
      </c>
      <c r="D72" s="37" t="s">
        <v>39</v>
      </c>
      <c r="E72" s="37"/>
      <c r="F72" s="37" t="s">
        <v>111</v>
      </c>
      <c r="G72" s="37"/>
      <c r="H72" s="7">
        <v>0</v>
      </c>
      <c r="I72" s="42">
        <f t="shared" si="1"/>
        <v>9</v>
      </c>
      <c r="J72" s="79">
        <v>9</v>
      </c>
      <c r="L72" s="1"/>
      <c r="N72" s="81"/>
      <c r="O72" s="81"/>
      <c r="P72" s="81"/>
    </row>
    <row r="73" spans="1:16" s="40" customFormat="1" ht="15.75">
      <c r="A73" s="37" t="s">
        <v>16</v>
      </c>
      <c r="B73" s="37" t="s">
        <v>34</v>
      </c>
      <c r="C73" s="37" t="s">
        <v>108</v>
      </c>
      <c r="D73" s="37" t="s">
        <v>97</v>
      </c>
      <c r="E73" s="37"/>
      <c r="F73" s="37" t="s">
        <v>112</v>
      </c>
      <c r="G73" s="37"/>
      <c r="H73" s="7">
        <v>0</v>
      </c>
      <c r="I73" s="42">
        <f t="shared" si="1"/>
        <v>34</v>
      </c>
      <c r="J73" s="79">
        <v>34</v>
      </c>
      <c r="L73" s="1"/>
      <c r="N73" s="81"/>
      <c r="O73" s="81"/>
      <c r="P73" s="81"/>
    </row>
    <row r="74" spans="1:16" s="40" customFormat="1" ht="15.75">
      <c r="A74" s="37" t="s">
        <v>16</v>
      </c>
      <c r="B74" s="37" t="s">
        <v>34</v>
      </c>
      <c r="C74" s="37" t="s">
        <v>108</v>
      </c>
      <c r="D74" s="37" t="s">
        <v>61</v>
      </c>
      <c r="E74" s="37"/>
      <c r="F74" s="37" t="s">
        <v>113</v>
      </c>
      <c r="G74" s="37"/>
      <c r="H74" s="7">
        <v>0</v>
      </c>
      <c r="I74" s="42">
        <f t="shared" si="1"/>
        <v>11</v>
      </c>
      <c r="J74" s="79">
        <v>11</v>
      </c>
      <c r="L74" s="1"/>
      <c r="N74" s="81"/>
      <c r="O74" s="81"/>
      <c r="P74" s="81"/>
    </row>
    <row r="75" spans="1:16" s="40" customFormat="1" ht="15.75">
      <c r="A75" s="37" t="s">
        <v>16</v>
      </c>
      <c r="B75" s="37" t="s">
        <v>34</v>
      </c>
      <c r="C75" s="37" t="s">
        <v>108</v>
      </c>
      <c r="D75" s="37" t="s">
        <v>114</v>
      </c>
      <c r="E75" s="37"/>
      <c r="F75" s="37" t="s">
        <v>115</v>
      </c>
      <c r="G75" s="37"/>
      <c r="H75" s="7">
        <v>0</v>
      </c>
      <c r="I75" s="42">
        <f t="shared" si="1"/>
        <v>54</v>
      </c>
      <c r="J75" s="79">
        <v>54</v>
      </c>
      <c r="L75" s="1"/>
      <c r="N75" s="81"/>
      <c r="O75" s="81"/>
      <c r="P75" s="81"/>
    </row>
    <row r="76" spans="1:16" s="40" customFormat="1" ht="15.75">
      <c r="A76" s="37" t="s">
        <v>16</v>
      </c>
      <c r="B76" s="37" t="s">
        <v>37</v>
      </c>
      <c r="C76" s="37" t="s">
        <v>102</v>
      </c>
      <c r="D76" s="37" t="s">
        <v>16</v>
      </c>
      <c r="E76" s="37"/>
      <c r="F76" s="37" t="s">
        <v>103</v>
      </c>
      <c r="G76" s="37"/>
      <c r="H76" s="7">
        <v>0</v>
      </c>
      <c r="I76" s="42">
        <f t="shared" si="1"/>
        <v>1901</v>
      </c>
      <c r="J76" s="79">
        <v>1901</v>
      </c>
      <c r="L76" s="1"/>
      <c r="N76" s="81"/>
      <c r="O76" s="81"/>
      <c r="P76" s="81"/>
    </row>
    <row r="77" spans="1:16" s="40" customFormat="1" ht="15">
      <c r="A77" s="37" t="s">
        <v>16</v>
      </c>
      <c r="B77" s="37" t="s">
        <v>37</v>
      </c>
      <c r="C77" s="37" t="s">
        <v>104</v>
      </c>
      <c r="D77" s="37"/>
      <c r="E77" s="37"/>
      <c r="F77" s="37" t="s">
        <v>105</v>
      </c>
      <c r="G77" s="37"/>
      <c r="H77" s="7">
        <v>0</v>
      </c>
      <c r="I77" s="42">
        <f t="shared" si="1"/>
        <v>190</v>
      </c>
      <c r="J77" s="82">
        <v>190</v>
      </c>
      <c r="L77" s="1"/>
      <c r="N77" s="81"/>
      <c r="O77" s="81"/>
      <c r="P77" s="81"/>
    </row>
    <row r="78" spans="1:16" s="40" customFormat="1" ht="15">
      <c r="A78" s="37" t="s">
        <v>16</v>
      </c>
      <c r="B78" s="37" t="s">
        <v>37</v>
      </c>
      <c r="C78" s="37" t="s">
        <v>106</v>
      </c>
      <c r="D78" s="37"/>
      <c r="E78" s="37"/>
      <c r="F78" s="37" t="s">
        <v>107</v>
      </c>
      <c r="G78" s="37"/>
      <c r="H78" s="7">
        <v>0</v>
      </c>
      <c r="I78" s="42">
        <f t="shared" si="1"/>
        <v>0</v>
      </c>
      <c r="J78" s="6">
        <v>0</v>
      </c>
      <c r="L78" s="1"/>
      <c r="N78" s="81"/>
      <c r="O78" s="81"/>
      <c r="P78" s="81"/>
    </row>
    <row r="79" spans="1:16" s="40" customFormat="1" ht="15">
      <c r="A79" s="37" t="s">
        <v>16</v>
      </c>
      <c r="B79" s="37" t="s">
        <v>37</v>
      </c>
      <c r="C79" s="37" t="s">
        <v>108</v>
      </c>
      <c r="D79" s="37" t="s">
        <v>19</v>
      </c>
      <c r="E79" s="37"/>
      <c r="F79" s="37" t="s">
        <v>109</v>
      </c>
      <c r="G79" s="37"/>
      <c r="H79" s="7">
        <v>0</v>
      </c>
      <c r="I79" s="42">
        <f t="shared" si="1"/>
        <v>27</v>
      </c>
      <c r="J79" s="6">
        <v>27</v>
      </c>
      <c r="L79" s="1"/>
      <c r="N79" s="81"/>
      <c r="O79" s="81"/>
      <c r="P79" s="81"/>
    </row>
    <row r="80" spans="1:16" s="40" customFormat="1" ht="15">
      <c r="A80" s="37" t="s">
        <v>16</v>
      </c>
      <c r="B80" s="37" t="s">
        <v>37</v>
      </c>
      <c r="C80" s="37" t="s">
        <v>108</v>
      </c>
      <c r="D80" s="37" t="s">
        <v>65</v>
      </c>
      <c r="E80" s="37"/>
      <c r="F80" s="37" t="s">
        <v>110</v>
      </c>
      <c r="G80" s="37"/>
      <c r="H80" s="7">
        <v>0</v>
      </c>
      <c r="I80" s="42">
        <f t="shared" si="1"/>
        <v>266</v>
      </c>
      <c r="J80" s="6">
        <v>266</v>
      </c>
      <c r="L80" s="1"/>
      <c r="N80" s="81"/>
      <c r="O80" s="81"/>
      <c r="P80" s="81"/>
    </row>
    <row r="81" spans="1:16" s="40" customFormat="1" ht="15">
      <c r="A81" s="37" t="s">
        <v>16</v>
      </c>
      <c r="B81" s="37" t="s">
        <v>37</v>
      </c>
      <c r="C81" s="37" t="s">
        <v>108</v>
      </c>
      <c r="D81" s="37" t="s">
        <v>39</v>
      </c>
      <c r="E81" s="37"/>
      <c r="F81" s="37" t="s">
        <v>111</v>
      </c>
      <c r="G81" s="37"/>
      <c r="H81" s="7">
        <v>0</v>
      </c>
      <c r="I81" s="42">
        <f t="shared" si="1"/>
        <v>15</v>
      </c>
      <c r="J81" s="6">
        <v>15</v>
      </c>
      <c r="L81" s="1"/>
      <c r="N81" s="81"/>
      <c r="O81" s="81"/>
      <c r="P81" s="81"/>
    </row>
    <row r="82" spans="1:16" s="40" customFormat="1" ht="15">
      <c r="A82" s="37" t="s">
        <v>16</v>
      </c>
      <c r="B82" s="37" t="s">
        <v>37</v>
      </c>
      <c r="C82" s="37" t="s">
        <v>108</v>
      </c>
      <c r="D82" s="37" t="s">
        <v>97</v>
      </c>
      <c r="E82" s="37"/>
      <c r="F82" s="37" t="s">
        <v>112</v>
      </c>
      <c r="G82" s="37"/>
      <c r="H82" s="7">
        <v>0</v>
      </c>
      <c r="I82" s="42">
        <f t="shared" si="1"/>
        <v>57</v>
      </c>
      <c r="J82" s="6">
        <v>57</v>
      </c>
      <c r="L82" s="1"/>
      <c r="N82" s="81"/>
      <c r="O82" s="81"/>
      <c r="P82" s="81"/>
    </row>
    <row r="83" spans="1:16" s="40" customFormat="1" ht="15">
      <c r="A83" s="37" t="s">
        <v>16</v>
      </c>
      <c r="B83" s="37" t="s">
        <v>37</v>
      </c>
      <c r="C83" s="37" t="s">
        <v>108</v>
      </c>
      <c r="D83" s="37" t="s">
        <v>61</v>
      </c>
      <c r="E83" s="37"/>
      <c r="F83" s="37" t="s">
        <v>113</v>
      </c>
      <c r="G83" s="37"/>
      <c r="H83" s="7">
        <v>0</v>
      </c>
      <c r="I83" s="42">
        <f t="shared" si="1"/>
        <v>19</v>
      </c>
      <c r="J83" s="6">
        <v>19</v>
      </c>
      <c r="L83" s="1"/>
      <c r="N83" s="81"/>
      <c r="O83" s="81"/>
      <c r="P83" s="81"/>
    </row>
    <row r="84" spans="1:16" s="40" customFormat="1" ht="15">
      <c r="A84" s="37" t="s">
        <v>16</v>
      </c>
      <c r="B84" s="37" t="s">
        <v>37</v>
      </c>
      <c r="C84" s="37" t="s">
        <v>108</v>
      </c>
      <c r="D84" s="37" t="s">
        <v>114</v>
      </c>
      <c r="E84" s="37"/>
      <c r="F84" s="37" t="s">
        <v>115</v>
      </c>
      <c r="G84" s="37"/>
      <c r="H84" s="7">
        <v>0</v>
      </c>
      <c r="I84" s="42">
        <f t="shared" si="1"/>
        <v>90</v>
      </c>
      <c r="J84" s="6">
        <v>90</v>
      </c>
      <c r="L84" s="1"/>
      <c r="N84" s="81"/>
      <c r="O84" s="81"/>
      <c r="P84" s="81"/>
    </row>
    <row r="85" spans="1:16" s="40" customFormat="1" ht="15">
      <c r="A85" s="37" t="s">
        <v>16</v>
      </c>
      <c r="B85" s="37" t="s">
        <v>37</v>
      </c>
      <c r="C85" s="37" t="s">
        <v>96</v>
      </c>
      <c r="D85" s="37" t="s">
        <v>116</v>
      </c>
      <c r="E85" s="37"/>
      <c r="F85" s="37" t="s">
        <v>117</v>
      </c>
      <c r="G85" s="37"/>
      <c r="H85" s="7">
        <v>0</v>
      </c>
      <c r="I85" s="42">
        <f t="shared" si="1"/>
        <v>20</v>
      </c>
      <c r="J85" s="6">
        <v>20</v>
      </c>
      <c r="L85" s="1"/>
      <c r="N85" s="81"/>
      <c r="O85" s="81"/>
      <c r="P85" s="81"/>
    </row>
    <row r="86" spans="1:16" s="65" customFormat="1" ht="15">
      <c r="A86" s="63" t="s">
        <v>118</v>
      </c>
      <c r="B86" s="63"/>
      <c r="C86" s="63"/>
      <c r="D86" s="63"/>
      <c r="E86" s="63"/>
      <c r="F86" s="63"/>
      <c r="G86" s="63"/>
      <c r="H86" s="64">
        <v>0</v>
      </c>
      <c r="I86" s="64">
        <f>SUM(I58:I85)</f>
        <v>12844</v>
      </c>
      <c r="J86" s="64">
        <f>SUM(J58:J85)</f>
        <v>12844</v>
      </c>
      <c r="L86" s="68"/>
      <c r="N86" s="83"/>
      <c r="O86" s="83"/>
      <c r="P86" s="83"/>
    </row>
    <row r="87" spans="1:16" s="40" customFormat="1" ht="15">
      <c r="A87" s="37" t="s">
        <v>119</v>
      </c>
      <c r="B87" s="37" t="s">
        <v>120</v>
      </c>
      <c r="C87" s="37"/>
      <c r="D87" s="37"/>
      <c r="E87" s="37"/>
      <c r="F87" s="37"/>
      <c r="G87" s="37"/>
      <c r="H87" s="7"/>
      <c r="I87" s="42"/>
      <c r="J87" s="6"/>
      <c r="L87" s="1"/>
      <c r="N87" s="81"/>
      <c r="O87" s="81"/>
      <c r="P87" s="81"/>
    </row>
    <row r="88" spans="1:16" s="40" customFormat="1" ht="15">
      <c r="A88" s="37" t="s">
        <v>16</v>
      </c>
      <c r="B88" s="37" t="s">
        <v>37</v>
      </c>
      <c r="C88" s="37" t="s">
        <v>104</v>
      </c>
      <c r="D88" s="37"/>
      <c r="E88" s="37"/>
      <c r="F88" s="37" t="s">
        <v>121</v>
      </c>
      <c r="G88" s="37"/>
      <c r="H88" s="7">
        <v>0</v>
      </c>
      <c r="I88" s="42">
        <f aca="true" t="shared" si="2" ref="I88:I94">J88-H88</f>
        <v>171</v>
      </c>
      <c r="J88" s="6">
        <v>171</v>
      </c>
      <c r="L88" s="1"/>
      <c r="N88" s="81"/>
      <c r="O88" s="81"/>
      <c r="P88" s="81"/>
    </row>
    <row r="89" spans="1:16" s="40" customFormat="1" ht="15">
      <c r="A89" s="37" t="s">
        <v>16</v>
      </c>
      <c r="B89" s="37" t="s">
        <v>37</v>
      </c>
      <c r="C89" s="37" t="s">
        <v>108</v>
      </c>
      <c r="D89" s="37" t="s">
        <v>19</v>
      </c>
      <c r="E89" s="37"/>
      <c r="F89" s="37" t="s">
        <v>109</v>
      </c>
      <c r="G89" s="37"/>
      <c r="H89" s="7">
        <v>0</v>
      </c>
      <c r="I89" s="42">
        <f t="shared" si="2"/>
        <v>24</v>
      </c>
      <c r="J89" s="6">
        <v>24</v>
      </c>
      <c r="L89" s="1"/>
      <c r="N89" s="81"/>
      <c r="O89" s="81"/>
      <c r="P89" s="81"/>
    </row>
    <row r="90" spans="1:16" s="40" customFormat="1" ht="15">
      <c r="A90" s="37" t="s">
        <v>16</v>
      </c>
      <c r="B90" s="37" t="s">
        <v>37</v>
      </c>
      <c r="C90" s="37" t="s">
        <v>108</v>
      </c>
      <c r="D90" s="37" t="s">
        <v>65</v>
      </c>
      <c r="E90" s="37"/>
      <c r="F90" s="37" t="s">
        <v>110</v>
      </c>
      <c r="G90" s="37"/>
      <c r="H90" s="7">
        <v>0</v>
      </c>
      <c r="I90" s="42">
        <f t="shared" si="2"/>
        <v>239</v>
      </c>
      <c r="J90" s="6">
        <v>239</v>
      </c>
      <c r="L90" s="1"/>
      <c r="N90" s="81"/>
      <c r="O90" s="81"/>
      <c r="P90" s="81"/>
    </row>
    <row r="91" spans="1:16" s="40" customFormat="1" ht="15">
      <c r="A91" s="37" t="s">
        <v>16</v>
      </c>
      <c r="B91" s="37" t="s">
        <v>37</v>
      </c>
      <c r="C91" s="37" t="s">
        <v>108</v>
      </c>
      <c r="D91" s="37" t="s">
        <v>39</v>
      </c>
      <c r="E91" s="37"/>
      <c r="F91" s="37" t="s">
        <v>111</v>
      </c>
      <c r="G91" s="37"/>
      <c r="H91" s="7">
        <v>6</v>
      </c>
      <c r="I91" s="42">
        <f t="shared" si="2"/>
        <v>8</v>
      </c>
      <c r="J91" s="6">
        <v>14</v>
      </c>
      <c r="L91" s="1"/>
      <c r="N91" s="81"/>
      <c r="O91" s="81"/>
      <c r="P91" s="81"/>
    </row>
    <row r="92" spans="1:16" s="40" customFormat="1" ht="15">
      <c r="A92" s="37" t="s">
        <v>16</v>
      </c>
      <c r="B92" s="37" t="s">
        <v>37</v>
      </c>
      <c r="C92" s="37" t="s">
        <v>108</v>
      </c>
      <c r="D92" s="37" t="s">
        <v>97</v>
      </c>
      <c r="E92" s="37"/>
      <c r="F92" s="37" t="s">
        <v>112</v>
      </c>
      <c r="G92" s="37"/>
      <c r="H92" s="7">
        <v>0</v>
      </c>
      <c r="I92" s="42">
        <f t="shared" si="2"/>
        <v>51</v>
      </c>
      <c r="J92" s="6">
        <v>51</v>
      </c>
      <c r="L92" s="1"/>
      <c r="N92" s="81"/>
      <c r="O92" s="81"/>
      <c r="P92" s="81"/>
    </row>
    <row r="93" spans="1:16" s="40" customFormat="1" ht="15">
      <c r="A93" s="37" t="s">
        <v>16</v>
      </c>
      <c r="B93" s="37" t="s">
        <v>37</v>
      </c>
      <c r="C93" s="37" t="s">
        <v>108</v>
      </c>
      <c r="D93" s="37" t="s">
        <v>61</v>
      </c>
      <c r="E93" s="37"/>
      <c r="F93" s="37" t="s">
        <v>113</v>
      </c>
      <c r="G93" s="37"/>
      <c r="H93" s="7">
        <v>0</v>
      </c>
      <c r="I93" s="42">
        <f t="shared" si="2"/>
        <v>17</v>
      </c>
      <c r="J93" s="6">
        <v>17</v>
      </c>
      <c r="L93" s="1"/>
      <c r="N93" s="81"/>
      <c r="O93" s="81"/>
      <c r="P93" s="81"/>
    </row>
    <row r="94" spans="1:16" s="40" customFormat="1" ht="15">
      <c r="A94" s="37" t="s">
        <v>16</v>
      </c>
      <c r="B94" s="37" t="s">
        <v>37</v>
      </c>
      <c r="C94" s="37" t="s">
        <v>108</v>
      </c>
      <c r="D94" s="37" t="s">
        <v>114</v>
      </c>
      <c r="E94" s="37"/>
      <c r="F94" s="37" t="s">
        <v>115</v>
      </c>
      <c r="G94" s="37"/>
      <c r="H94" s="7">
        <v>0</v>
      </c>
      <c r="I94" s="42">
        <f t="shared" si="2"/>
        <v>81</v>
      </c>
      <c r="J94" s="6">
        <v>81</v>
      </c>
      <c r="L94" s="1"/>
      <c r="N94" s="81"/>
      <c r="O94" s="81"/>
      <c r="P94" s="81"/>
    </row>
    <row r="95" spans="1:16" s="65" customFormat="1" ht="15">
      <c r="A95" s="63" t="s">
        <v>118</v>
      </c>
      <c r="B95" s="63"/>
      <c r="C95" s="63"/>
      <c r="D95" s="63"/>
      <c r="E95" s="63"/>
      <c r="F95" s="63"/>
      <c r="G95" s="63"/>
      <c r="H95" s="64">
        <f>SUM(H88:H94)</f>
        <v>6</v>
      </c>
      <c r="I95" s="64">
        <f>SUM(I88:I94)</f>
        <v>591</v>
      </c>
      <c r="J95" s="64">
        <f>SUM(J88:J94)</f>
        <v>597</v>
      </c>
      <c r="L95" s="68"/>
      <c r="N95" s="83"/>
      <c r="O95" s="83"/>
      <c r="P95" s="83"/>
    </row>
    <row r="96" spans="1:16" s="40" customFormat="1" ht="15">
      <c r="A96" s="37" t="s">
        <v>122</v>
      </c>
      <c r="B96" s="37"/>
      <c r="C96" s="37"/>
      <c r="D96" s="37"/>
      <c r="E96" s="37" t="s">
        <v>123</v>
      </c>
      <c r="F96" s="37" t="s">
        <v>123</v>
      </c>
      <c r="G96" s="37"/>
      <c r="H96" s="7"/>
      <c r="I96" s="42"/>
      <c r="J96" s="6"/>
      <c r="L96" s="1"/>
      <c r="N96" s="81"/>
      <c r="O96" s="81"/>
      <c r="P96" s="81"/>
    </row>
    <row r="97" spans="1:16" s="40" customFormat="1" ht="15">
      <c r="A97" s="37" t="s">
        <v>124</v>
      </c>
      <c r="B97" s="37" t="s">
        <v>125</v>
      </c>
      <c r="C97" s="37"/>
      <c r="D97" s="37"/>
      <c r="E97" s="37"/>
      <c r="F97" s="37"/>
      <c r="G97" s="37"/>
      <c r="H97" s="7"/>
      <c r="I97" s="42"/>
      <c r="J97" s="6"/>
      <c r="L97" s="1"/>
      <c r="N97" s="81"/>
      <c r="O97" s="81"/>
      <c r="P97" s="81"/>
    </row>
    <row r="98" spans="1:16" s="40" customFormat="1" ht="15">
      <c r="A98" s="37" t="s">
        <v>16</v>
      </c>
      <c r="B98" s="37" t="s">
        <v>37</v>
      </c>
      <c r="C98" s="37" t="s">
        <v>126</v>
      </c>
      <c r="D98" s="37"/>
      <c r="E98" s="37"/>
      <c r="F98" s="37" t="s">
        <v>127</v>
      </c>
      <c r="G98" s="37"/>
      <c r="H98" s="7">
        <v>0</v>
      </c>
      <c r="I98" s="42">
        <f>J98-H98</f>
        <v>120</v>
      </c>
      <c r="J98" s="6">
        <v>120</v>
      </c>
      <c r="L98" s="1"/>
      <c r="N98" s="81"/>
      <c r="O98" s="81"/>
      <c r="P98" s="81"/>
    </row>
    <row r="99" spans="1:16" s="48" customFormat="1" ht="15">
      <c r="A99" s="63" t="s">
        <v>118</v>
      </c>
      <c r="B99" s="44"/>
      <c r="C99" s="44"/>
      <c r="D99" s="44"/>
      <c r="E99" s="44"/>
      <c r="F99" s="44"/>
      <c r="G99" s="44"/>
      <c r="H99" s="45">
        <f>SUM(H98)</f>
        <v>0</v>
      </c>
      <c r="I99" s="12">
        <f>I98</f>
        <v>120</v>
      </c>
      <c r="J99" s="11">
        <f>J98</f>
        <v>120</v>
      </c>
      <c r="L99" s="47"/>
      <c r="N99" s="84"/>
      <c r="O99" s="84"/>
      <c r="P99" s="84"/>
    </row>
    <row r="100" spans="1:16" s="40" customFormat="1" ht="15">
      <c r="A100" s="37" t="s">
        <v>128</v>
      </c>
      <c r="B100" s="37" t="s">
        <v>129</v>
      </c>
      <c r="C100" s="37"/>
      <c r="D100" s="37"/>
      <c r="E100" s="37"/>
      <c r="F100" s="37"/>
      <c r="G100" s="37"/>
      <c r="H100" s="7"/>
      <c r="I100" s="42"/>
      <c r="J100" s="6"/>
      <c r="L100" s="1"/>
      <c r="N100" s="81"/>
      <c r="O100" s="81"/>
      <c r="P100" s="81"/>
    </row>
    <row r="101" spans="1:16" s="40" customFormat="1" ht="15">
      <c r="A101" s="37" t="s">
        <v>16</v>
      </c>
      <c r="B101" s="37" t="s">
        <v>37</v>
      </c>
      <c r="C101" s="37" t="s">
        <v>126</v>
      </c>
      <c r="D101" s="37"/>
      <c r="E101" s="37"/>
      <c r="F101" s="37" t="s">
        <v>127</v>
      </c>
      <c r="G101" s="37"/>
      <c r="H101" s="7">
        <v>0</v>
      </c>
      <c r="I101" s="42">
        <f>J101-H101</f>
        <v>80</v>
      </c>
      <c r="J101" s="6">
        <v>80</v>
      </c>
      <c r="L101" s="1"/>
      <c r="N101" s="81"/>
      <c r="O101" s="81"/>
      <c r="P101" s="81"/>
    </row>
    <row r="102" spans="1:16" s="40" customFormat="1" ht="15">
      <c r="A102" s="37" t="s">
        <v>16</v>
      </c>
      <c r="B102" s="37" t="s">
        <v>37</v>
      </c>
      <c r="C102" s="37" t="s">
        <v>96</v>
      </c>
      <c r="D102" s="37" t="s">
        <v>130</v>
      </c>
      <c r="E102" s="37"/>
      <c r="F102" s="37" t="s">
        <v>131</v>
      </c>
      <c r="G102" s="37"/>
      <c r="H102" s="7">
        <v>0</v>
      </c>
      <c r="I102" s="42">
        <f>J102-H102</f>
        <v>50</v>
      </c>
      <c r="J102" s="6">
        <v>50</v>
      </c>
      <c r="L102" s="1"/>
      <c r="N102" s="81"/>
      <c r="O102" s="81"/>
      <c r="P102" s="81"/>
    </row>
    <row r="103" spans="1:16" s="40" customFormat="1" ht="15">
      <c r="A103" s="37" t="s">
        <v>16</v>
      </c>
      <c r="B103" s="37" t="s">
        <v>37</v>
      </c>
      <c r="C103" s="37" t="s">
        <v>79</v>
      </c>
      <c r="D103" s="37" t="s">
        <v>97</v>
      </c>
      <c r="E103" s="37"/>
      <c r="F103" s="37" t="s">
        <v>132</v>
      </c>
      <c r="G103" s="37"/>
      <c r="H103" s="7">
        <v>0</v>
      </c>
      <c r="I103" s="42">
        <f>J103-H103</f>
        <v>1200</v>
      </c>
      <c r="J103" s="6">
        <v>1200</v>
      </c>
      <c r="L103" s="1"/>
      <c r="N103" s="81"/>
      <c r="O103" s="81"/>
      <c r="P103" s="81"/>
    </row>
    <row r="104" spans="1:16" s="48" customFormat="1" ht="15">
      <c r="A104" s="63" t="s">
        <v>118</v>
      </c>
      <c r="B104" s="44"/>
      <c r="C104" s="44"/>
      <c r="D104" s="44"/>
      <c r="E104" s="44"/>
      <c r="F104" s="44"/>
      <c r="G104" s="44"/>
      <c r="H104" s="45">
        <f>SUM(H101:H103)</f>
        <v>0</v>
      </c>
      <c r="I104" s="12">
        <f>SUM(I101:I103)</f>
        <v>1330</v>
      </c>
      <c r="J104" s="11">
        <f>SUM(J101:J103)</f>
        <v>1330</v>
      </c>
      <c r="L104" s="47"/>
      <c r="N104" s="84"/>
      <c r="O104" s="84"/>
      <c r="P104" s="84"/>
    </row>
    <row r="105" spans="1:16" s="40" customFormat="1" ht="15">
      <c r="A105" s="37"/>
      <c r="B105" s="37"/>
      <c r="C105" s="37"/>
      <c r="D105" s="37"/>
      <c r="E105" s="37"/>
      <c r="F105" s="37"/>
      <c r="G105" s="37"/>
      <c r="H105" s="7"/>
      <c r="I105" s="42"/>
      <c r="J105" s="6"/>
      <c r="L105" s="1"/>
      <c r="N105" s="81"/>
      <c r="O105" s="81"/>
      <c r="P105" s="81"/>
    </row>
    <row r="106" spans="1:16" s="40" customFormat="1" ht="15">
      <c r="A106" s="37" t="s">
        <v>133</v>
      </c>
      <c r="B106" s="37" t="s">
        <v>134</v>
      </c>
      <c r="C106" s="37"/>
      <c r="D106" s="37"/>
      <c r="E106" s="37"/>
      <c r="F106" s="37"/>
      <c r="G106" s="37"/>
      <c r="H106" s="7"/>
      <c r="I106" s="42"/>
      <c r="J106" s="6"/>
      <c r="L106" s="1"/>
      <c r="N106" s="81"/>
      <c r="O106" s="81"/>
      <c r="P106" s="81"/>
    </row>
    <row r="107" spans="1:16" s="40" customFormat="1" ht="15">
      <c r="A107" s="37" t="s">
        <v>135</v>
      </c>
      <c r="B107" s="37" t="s">
        <v>136</v>
      </c>
      <c r="C107" s="37"/>
      <c r="D107" s="37"/>
      <c r="E107" s="37"/>
      <c r="F107" s="37"/>
      <c r="G107" s="37"/>
      <c r="H107" s="7"/>
      <c r="I107" s="42"/>
      <c r="J107" s="6"/>
      <c r="L107" s="1"/>
      <c r="N107" s="81"/>
      <c r="O107" s="81"/>
      <c r="P107" s="81"/>
    </row>
    <row r="108" spans="1:16" s="40" customFormat="1" ht="15">
      <c r="A108" s="37" t="s">
        <v>16</v>
      </c>
      <c r="B108" s="24" t="s">
        <v>37</v>
      </c>
      <c r="C108" s="37" t="s">
        <v>137</v>
      </c>
      <c r="D108" s="37" t="s">
        <v>19</v>
      </c>
      <c r="E108" s="85"/>
      <c r="F108" s="37" t="s">
        <v>138</v>
      </c>
      <c r="G108" s="37"/>
      <c r="H108" s="7">
        <v>2212</v>
      </c>
      <c r="I108" s="86">
        <v>-1500</v>
      </c>
      <c r="J108" s="60">
        <f aca="true" t="shared" si="3" ref="J108:J117">SUM(H108:I108)</f>
        <v>712</v>
      </c>
      <c r="L108" s="1"/>
      <c r="N108" s="81"/>
      <c r="O108" s="81"/>
      <c r="P108" s="81"/>
    </row>
    <row r="109" spans="1:16" s="52" customFormat="1" ht="15">
      <c r="A109" s="37" t="s">
        <v>16</v>
      </c>
      <c r="B109" s="24" t="s">
        <v>37</v>
      </c>
      <c r="C109" s="24" t="s">
        <v>104</v>
      </c>
      <c r="D109" s="24"/>
      <c r="E109" s="87"/>
      <c r="F109" s="24" t="s">
        <v>105</v>
      </c>
      <c r="G109" s="24"/>
      <c r="H109" s="58">
        <v>2227</v>
      </c>
      <c r="I109" s="88">
        <v>-104</v>
      </c>
      <c r="J109" s="60">
        <f t="shared" si="3"/>
        <v>2123</v>
      </c>
      <c r="L109" s="51"/>
      <c r="N109" s="89"/>
      <c r="O109" s="89"/>
      <c r="P109" s="89"/>
    </row>
    <row r="110" spans="1:16" s="52" customFormat="1" ht="15">
      <c r="A110" s="37" t="s">
        <v>16</v>
      </c>
      <c r="B110" s="24" t="s">
        <v>37</v>
      </c>
      <c r="C110" s="24" t="s">
        <v>106</v>
      </c>
      <c r="D110" s="24"/>
      <c r="E110" s="87"/>
      <c r="F110" s="24" t="s">
        <v>107</v>
      </c>
      <c r="G110" s="24"/>
      <c r="H110" s="58">
        <v>1037</v>
      </c>
      <c r="I110" s="88">
        <v>-46</v>
      </c>
      <c r="J110" s="60">
        <f t="shared" si="3"/>
        <v>991</v>
      </c>
      <c r="L110" s="51"/>
      <c r="N110" s="89"/>
      <c r="O110" s="89"/>
      <c r="P110" s="89"/>
    </row>
    <row r="111" spans="1:16" s="52" customFormat="1" ht="15">
      <c r="A111" s="37" t="s">
        <v>16</v>
      </c>
      <c r="B111" s="24" t="s">
        <v>37</v>
      </c>
      <c r="C111" s="24" t="s">
        <v>108</v>
      </c>
      <c r="D111" s="24" t="s">
        <v>19</v>
      </c>
      <c r="E111" s="87"/>
      <c r="F111" s="24" t="s">
        <v>109</v>
      </c>
      <c r="G111" s="24"/>
      <c r="H111" s="58">
        <v>457</v>
      </c>
      <c r="I111" s="88">
        <v>-21</v>
      </c>
      <c r="J111" s="60">
        <f t="shared" si="3"/>
        <v>436</v>
      </c>
      <c r="L111" s="51"/>
      <c r="N111" s="89"/>
      <c r="O111" s="89"/>
      <c r="P111" s="89"/>
    </row>
    <row r="112" spans="1:16" s="52" customFormat="1" ht="15">
      <c r="A112" s="37" t="s">
        <v>16</v>
      </c>
      <c r="B112" s="24" t="s">
        <v>37</v>
      </c>
      <c r="C112" s="24" t="s">
        <v>108</v>
      </c>
      <c r="D112" s="24" t="s">
        <v>65</v>
      </c>
      <c r="E112" s="87"/>
      <c r="F112" s="24" t="s">
        <v>110</v>
      </c>
      <c r="G112" s="24"/>
      <c r="H112" s="58">
        <v>4569</v>
      </c>
      <c r="I112" s="88">
        <v>-210</v>
      </c>
      <c r="J112" s="60">
        <f t="shared" si="3"/>
        <v>4359</v>
      </c>
      <c r="L112" s="51"/>
      <c r="N112" s="89"/>
      <c r="O112" s="89"/>
      <c r="P112" s="89"/>
    </row>
    <row r="113" spans="1:16" s="52" customFormat="1" ht="15">
      <c r="A113" s="37" t="s">
        <v>16</v>
      </c>
      <c r="B113" s="24" t="s">
        <v>37</v>
      </c>
      <c r="C113" s="24" t="s">
        <v>108</v>
      </c>
      <c r="D113" s="24" t="s">
        <v>39</v>
      </c>
      <c r="E113" s="87"/>
      <c r="F113" s="24" t="s">
        <v>111</v>
      </c>
      <c r="G113" s="24"/>
      <c r="H113" s="58">
        <v>261</v>
      </c>
      <c r="I113" s="88">
        <v>-12</v>
      </c>
      <c r="J113" s="60">
        <f t="shared" si="3"/>
        <v>249</v>
      </c>
      <c r="L113" s="51"/>
      <c r="N113" s="89"/>
      <c r="O113" s="89"/>
      <c r="P113" s="89"/>
    </row>
    <row r="114" spans="1:16" s="52" customFormat="1" ht="15">
      <c r="A114" s="37" t="s">
        <v>16</v>
      </c>
      <c r="B114" s="24" t="s">
        <v>37</v>
      </c>
      <c r="C114" s="24" t="s">
        <v>108</v>
      </c>
      <c r="D114" s="24" t="s">
        <v>97</v>
      </c>
      <c r="E114" s="87"/>
      <c r="F114" s="24" t="s">
        <v>112</v>
      </c>
      <c r="G114" s="24"/>
      <c r="H114" s="58">
        <v>979</v>
      </c>
      <c r="I114" s="88">
        <v>-45</v>
      </c>
      <c r="J114" s="60">
        <f t="shared" si="3"/>
        <v>934</v>
      </c>
      <c r="L114" s="51"/>
      <c r="N114" s="89"/>
      <c r="O114" s="89"/>
      <c r="P114" s="89"/>
    </row>
    <row r="115" spans="1:16" s="40" customFormat="1" ht="15">
      <c r="A115" s="37" t="s">
        <v>16</v>
      </c>
      <c r="B115" s="24" t="s">
        <v>37</v>
      </c>
      <c r="C115" s="37" t="s">
        <v>108</v>
      </c>
      <c r="D115" s="37" t="s">
        <v>61</v>
      </c>
      <c r="E115" s="85"/>
      <c r="F115" s="37" t="s">
        <v>113</v>
      </c>
      <c r="G115" s="37"/>
      <c r="H115" s="7">
        <v>326</v>
      </c>
      <c r="I115" s="86">
        <v>-15</v>
      </c>
      <c r="J115" s="60">
        <f t="shared" si="3"/>
        <v>311</v>
      </c>
      <c r="L115" s="1"/>
      <c r="N115" s="81"/>
      <c r="O115" s="81"/>
      <c r="P115" s="81"/>
    </row>
    <row r="116" spans="1:16" s="40" customFormat="1" ht="15">
      <c r="A116" s="37" t="s">
        <v>16</v>
      </c>
      <c r="B116" s="24" t="s">
        <v>37</v>
      </c>
      <c r="C116" s="37" t="s">
        <v>108</v>
      </c>
      <c r="D116" s="37" t="s">
        <v>114</v>
      </c>
      <c r="E116" s="85"/>
      <c r="F116" s="37" t="s">
        <v>115</v>
      </c>
      <c r="G116" s="37"/>
      <c r="H116" s="7">
        <v>1550</v>
      </c>
      <c r="I116" s="86">
        <v>-71</v>
      </c>
      <c r="J116" s="60">
        <f t="shared" si="3"/>
        <v>1479</v>
      </c>
      <c r="L116" s="1"/>
      <c r="N116" s="81"/>
      <c r="O116" s="81"/>
      <c r="P116" s="81"/>
    </row>
    <row r="117" spans="1:16" s="40" customFormat="1" ht="15">
      <c r="A117" s="37" t="s">
        <v>16</v>
      </c>
      <c r="B117" s="24" t="s">
        <v>37</v>
      </c>
      <c r="C117" s="37" t="s">
        <v>96</v>
      </c>
      <c r="D117" s="37" t="s">
        <v>116</v>
      </c>
      <c r="E117" s="85"/>
      <c r="F117" s="37" t="s">
        <v>139</v>
      </c>
      <c r="G117" s="37"/>
      <c r="H117" s="7">
        <v>326</v>
      </c>
      <c r="I117" s="86">
        <v>-16</v>
      </c>
      <c r="J117" s="60">
        <f t="shared" si="3"/>
        <v>310</v>
      </c>
      <c r="L117" s="1"/>
      <c r="N117" s="81"/>
      <c r="O117" s="81"/>
      <c r="P117" s="81"/>
    </row>
    <row r="118" spans="1:12" s="52" customFormat="1" ht="15">
      <c r="A118" s="24" t="s">
        <v>16</v>
      </c>
      <c r="B118" s="24" t="s">
        <v>37</v>
      </c>
      <c r="C118" s="24" t="s">
        <v>76</v>
      </c>
      <c r="D118" s="24" t="s">
        <v>77</v>
      </c>
      <c r="E118" s="24"/>
      <c r="F118" s="24" t="s">
        <v>140</v>
      </c>
      <c r="G118" s="24"/>
      <c r="H118" s="58">
        <v>100</v>
      </c>
      <c r="I118" s="56">
        <f>J118-H118</f>
        <v>24.599999999999994</v>
      </c>
      <c r="J118" s="90">
        <v>124.6</v>
      </c>
      <c r="L118" s="51"/>
    </row>
    <row r="119" spans="1:12" s="52" customFormat="1" ht="15">
      <c r="A119" s="24" t="s">
        <v>16</v>
      </c>
      <c r="B119" s="24" t="s">
        <v>37</v>
      </c>
      <c r="C119" s="24" t="s">
        <v>76</v>
      </c>
      <c r="D119" s="24" t="s">
        <v>77</v>
      </c>
      <c r="E119" s="24" t="s">
        <v>16</v>
      </c>
      <c r="F119" s="24" t="s">
        <v>140</v>
      </c>
      <c r="G119" s="24"/>
      <c r="H119" s="58">
        <v>1000</v>
      </c>
      <c r="I119" s="56">
        <v>-99.42</v>
      </c>
      <c r="J119" s="90">
        <f>SUM(H119:I119)</f>
        <v>900.58</v>
      </c>
      <c r="L119" s="51"/>
    </row>
    <row r="120" spans="1:12" s="52" customFormat="1" ht="15">
      <c r="A120" s="24" t="s">
        <v>16</v>
      </c>
      <c r="B120" s="24" t="s">
        <v>37</v>
      </c>
      <c r="C120" s="24" t="s">
        <v>96</v>
      </c>
      <c r="D120" s="24" t="s">
        <v>97</v>
      </c>
      <c r="E120" s="24"/>
      <c r="F120" s="24" t="s">
        <v>141</v>
      </c>
      <c r="G120" s="24"/>
      <c r="H120" s="58">
        <v>0</v>
      </c>
      <c r="I120" s="56">
        <f>J120-H120</f>
        <v>57.24</v>
      </c>
      <c r="J120" s="90">
        <v>57.24</v>
      </c>
      <c r="L120" s="51"/>
    </row>
    <row r="121" spans="1:12" s="52" customFormat="1" ht="15">
      <c r="A121" s="24" t="s">
        <v>16</v>
      </c>
      <c r="B121" s="24" t="s">
        <v>37</v>
      </c>
      <c r="C121" s="24" t="s">
        <v>142</v>
      </c>
      <c r="D121" s="24" t="s">
        <v>130</v>
      </c>
      <c r="E121" s="24"/>
      <c r="F121" s="24" t="s">
        <v>143</v>
      </c>
      <c r="G121" s="24"/>
      <c r="H121" s="58">
        <v>0</v>
      </c>
      <c r="I121" s="56">
        <f>J121-H121</f>
        <v>17.58</v>
      </c>
      <c r="J121" s="90">
        <v>17.58</v>
      </c>
      <c r="L121" s="51"/>
    </row>
    <row r="122" spans="1:16" s="40" customFormat="1" ht="15">
      <c r="A122" s="37" t="s">
        <v>16</v>
      </c>
      <c r="B122" s="24" t="s">
        <v>17</v>
      </c>
      <c r="C122" s="37" t="s">
        <v>137</v>
      </c>
      <c r="D122" s="37" t="s">
        <v>19</v>
      </c>
      <c r="E122" s="85"/>
      <c r="F122" s="37" t="s">
        <v>138</v>
      </c>
      <c r="G122" s="37"/>
      <c r="H122" s="7">
        <v>0</v>
      </c>
      <c r="I122" s="91">
        <v>1500</v>
      </c>
      <c r="J122" s="60">
        <f aca="true" t="shared" si="4" ref="J122:J131">H122+I122</f>
        <v>1500</v>
      </c>
      <c r="L122" s="92"/>
      <c r="N122" s="81"/>
      <c r="O122" s="81"/>
      <c r="P122" s="81"/>
    </row>
    <row r="123" spans="1:16" s="52" customFormat="1" ht="15">
      <c r="A123" s="37" t="s">
        <v>16</v>
      </c>
      <c r="B123" s="24" t="s">
        <v>17</v>
      </c>
      <c r="C123" s="24" t="s">
        <v>104</v>
      </c>
      <c r="D123" s="24"/>
      <c r="E123" s="87"/>
      <c r="F123" s="24" t="s">
        <v>105</v>
      </c>
      <c r="G123" s="24"/>
      <c r="H123" s="58">
        <v>0</v>
      </c>
      <c r="I123" s="91">
        <v>104</v>
      </c>
      <c r="J123" s="60">
        <f t="shared" si="4"/>
        <v>104</v>
      </c>
      <c r="L123" s="92"/>
      <c r="N123" s="89"/>
      <c r="O123" s="89"/>
      <c r="P123" s="89"/>
    </row>
    <row r="124" spans="1:16" s="40" customFormat="1" ht="15">
      <c r="A124" s="37" t="s">
        <v>16</v>
      </c>
      <c r="B124" s="24" t="s">
        <v>17</v>
      </c>
      <c r="C124" s="37" t="s">
        <v>106</v>
      </c>
      <c r="D124" s="37"/>
      <c r="E124" s="85"/>
      <c r="F124" s="37" t="s">
        <v>107</v>
      </c>
      <c r="G124" s="37"/>
      <c r="H124" s="7">
        <v>0</v>
      </c>
      <c r="I124" s="91">
        <v>46</v>
      </c>
      <c r="J124" s="60">
        <f t="shared" si="4"/>
        <v>46</v>
      </c>
      <c r="L124" s="92"/>
      <c r="N124" s="81"/>
      <c r="O124" s="81"/>
      <c r="P124" s="81"/>
    </row>
    <row r="125" spans="1:16" s="40" customFormat="1" ht="15">
      <c r="A125" s="37" t="s">
        <v>16</v>
      </c>
      <c r="B125" s="24" t="s">
        <v>17</v>
      </c>
      <c r="C125" s="37" t="s">
        <v>108</v>
      </c>
      <c r="D125" s="37" t="s">
        <v>19</v>
      </c>
      <c r="E125" s="85"/>
      <c r="F125" s="37" t="s">
        <v>109</v>
      </c>
      <c r="G125" s="37"/>
      <c r="H125" s="7">
        <v>0</v>
      </c>
      <c r="I125" s="91">
        <v>21</v>
      </c>
      <c r="J125" s="60">
        <f t="shared" si="4"/>
        <v>21</v>
      </c>
      <c r="L125" s="92"/>
      <c r="N125" s="81"/>
      <c r="O125" s="81"/>
      <c r="P125" s="81"/>
    </row>
    <row r="126" spans="1:16" s="40" customFormat="1" ht="15">
      <c r="A126" s="37" t="s">
        <v>16</v>
      </c>
      <c r="B126" s="24" t="s">
        <v>17</v>
      </c>
      <c r="C126" s="37" t="s">
        <v>108</v>
      </c>
      <c r="D126" s="37" t="s">
        <v>65</v>
      </c>
      <c r="E126" s="85"/>
      <c r="F126" s="37" t="s">
        <v>110</v>
      </c>
      <c r="G126" s="37"/>
      <c r="H126" s="7">
        <v>0</v>
      </c>
      <c r="I126" s="91">
        <v>210</v>
      </c>
      <c r="J126" s="60">
        <f t="shared" si="4"/>
        <v>210</v>
      </c>
      <c r="L126" s="92"/>
      <c r="N126" s="81"/>
      <c r="O126" s="81"/>
      <c r="P126" s="81"/>
    </row>
    <row r="127" spans="1:16" s="40" customFormat="1" ht="15">
      <c r="A127" s="37" t="s">
        <v>16</v>
      </c>
      <c r="B127" s="24" t="s">
        <v>17</v>
      </c>
      <c r="C127" s="37" t="s">
        <v>108</v>
      </c>
      <c r="D127" s="37" t="s">
        <v>39</v>
      </c>
      <c r="E127" s="85"/>
      <c r="F127" s="37" t="s">
        <v>111</v>
      </c>
      <c r="G127" s="37"/>
      <c r="H127" s="7">
        <v>0</v>
      </c>
      <c r="I127" s="91">
        <v>12</v>
      </c>
      <c r="J127" s="60">
        <f t="shared" si="4"/>
        <v>12</v>
      </c>
      <c r="L127" s="92"/>
      <c r="N127" s="81"/>
      <c r="O127" s="81"/>
      <c r="P127" s="81"/>
    </row>
    <row r="128" spans="1:12" s="40" customFormat="1" ht="15">
      <c r="A128" s="37" t="s">
        <v>16</v>
      </c>
      <c r="B128" s="24" t="s">
        <v>17</v>
      </c>
      <c r="C128" s="37" t="s">
        <v>108</v>
      </c>
      <c r="D128" s="37" t="s">
        <v>97</v>
      </c>
      <c r="E128" s="85"/>
      <c r="F128" s="37" t="s">
        <v>112</v>
      </c>
      <c r="G128" s="37"/>
      <c r="H128" s="7">
        <v>0</v>
      </c>
      <c r="I128" s="91">
        <v>45</v>
      </c>
      <c r="J128" s="60">
        <f t="shared" si="4"/>
        <v>45</v>
      </c>
      <c r="L128" s="92"/>
    </row>
    <row r="129" spans="1:12" s="40" customFormat="1" ht="15">
      <c r="A129" s="37" t="s">
        <v>16</v>
      </c>
      <c r="B129" s="24" t="s">
        <v>17</v>
      </c>
      <c r="C129" s="37" t="s">
        <v>108</v>
      </c>
      <c r="D129" s="37" t="s">
        <v>61</v>
      </c>
      <c r="E129" s="85"/>
      <c r="F129" s="37" t="s">
        <v>113</v>
      </c>
      <c r="G129" s="37"/>
      <c r="H129" s="7">
        <v>0</v>
      </c>
      <c r="I129" s="91">
        <v>15</v>
      </c>
      <c r="J129" s="60">
        <f t="shared" si="4"/>
        <v>15</v>
      </c>
      <c r="L129" s="92"/>
    </row>
    <row r="130" spans="1:12" s="40" customFormat="1" ht="15">
      <c r="A130" s="37" t="s">
        <v>16</v>
      </c>
      <c r="B130" s="24" t="s">
        <v>17</v>
      </c>
      <c r="C130" s="37" t="s">
        <v>108</v>
      </c>
      <c r="D130" s="37" t="s">
        <v>114</v>
      </c>
      <c r="E130" s="85"/>
      <c r="F130" s="37" t="s">
        <v>115</v>
      </c>
      <c r="G130" s="37"/>
      <c r="H130" s="7">
        <v>0</v>
      </c>
      <c r="I130" s="91">
        <v>71</v>
      </c>
      <c r="J130" s="60">
        <f t="shared" si="4"/>
        <v>71</v>
      </c>
      <c r="L130" s="92"/>
    </row>
    <row r="131" spans="1:12" s="40" customFormat="1" ht="15">
      <c r="A131" s="37" t="s">
        <v>16</v>
      </c>
      <c r="B131" s="24" t="s">
        <v>17</v>
      </c>
      <c r="C131" s="37" t="s">
        <v>96</v>
      </c>
      <c r="D131" s="37" t="s">
        <v>116</v>
      </c>
      <c r="E131" s="85"/>
      <c r="F131" s="37" t="s">
        <v>139</v>
      </c>
      <c r="G131" s="37"/>
      <c r="H131" s="7">
        <v>0</v>
      </c>
      <c r="I131" s="91">
        <v>16</v>
      </c>
      <c r="J131" s="60">
        <f t="shared" si="4"/>
        <v>16</v>
      </c>
      <c r="L131" s="92"/>
    </row>
    <row r="132" spans="1:12" s="52" customFormat="1" ht="15">
      <c r="A132" s="24" t="s">
        <v>16</v>
      </c>
      <c r="B132" s="24" t="s">
        <v>144</v>
      </c>
      <c r="C132" s="24" t="s">
        <v>76</v>
      </c>
      <c r="D132" s="24" t="s">
        <v>145</v>
      </c>
      <c r="E132" s="24"/>
      <c r="F132" s="24" t="s">
        <v>146</v>
      </c>
      <c r="G132" s="24"/>
      <c r="H132" s="58">
        <v>0</v>
      </c>
      <c r="I132" s="56">
        <f>J132-H132</f>
        <v>25</v>
      </c>
      <c r="J132" s="90">
        <v>25</v>
      </c>
      <c r="L132" s="51"/>
    </row>
    <row r="133" spans="1:12" s="65" customFormat="1" ht="15">
      <c r="A133" s="63" t="s">
        <v>147</v>
      </c>
      <c r="B133" s="63"/>
      <c r="C133" s="63"/>
      <c r="D133" s="63"/>
      <c r="E133" s="63"/>
      <c r="F133" s="63"/>
      <c r="G133" s="63"/>
      <c r="H133" s="64">
        <f>SUM(H108:H132)</f>
        <v>15044</v>
      </c>
      <c r="I133" s="64">
        <f>SUM(I108:I132)</f>
        <v>24.999999999999545</v>
      </c>
      <c r="J133" s="64">
        <f>SUM(J108:J132)</f>
        <v>15069</v>
      </c>
      <c r="L133" s="68"/>
    </row>
    <row r="134" spans="1:12" s="40" customFormat="1" ht="15">
      <c r="A134" s="37" t="s">
        <v>148</v>
      </c>
      <c r="B134" s="37" t="s">
        <v>149</v>
      </c>
      <c r="C134" s="37"/>
      <c r="D134" s="37"/>
      <c r="E134" s="37"/>
      <c r="F134" s="37"/>
      <c r="G134" s="37"/>
      <c r="H134" s="7"/>
      <c r="I134" s="56"/>
      <c r="J134" s="6"/>
      <c r="L134" s="1"/>
    </row>
    <row r="135" spans="1:12" s="95" customFormat="1" ht="15">
      <c r="A135" s="24" t="s">
        <v>16</v>
      </c>
      <c r="B135" s="24" t="s">
        <v>37</v>
      </c>
      <c r="C135" s="24" t="s">
        <v>137</v>
      </c>
      <c r="D135" s="24" t="s">
        <v>19</v>
      </c>
      <c r="E135" s="87"/>
      <c r="F135" s="24" t="s">
        <v>138</v>
      </c>
      <c r="G135" s="93"/>
      <c r="H135" s="58">
        <v>2212</v>
      </c>
      <c r="I135" s="94">
        <v>-1650</v>
      </c>
      <c r="J135" s="57">
        <f aca="true" t="shared" si="5" ref="J135:J145">H135+I135</f>
        <v>562</v>
      </c>
      <c r="L135" s="51"/>
    </row>
    <row r="136" spans="1:12" s="95" customFormat="1" ht="15">
      <c r="A136" s="24" t="s">
        <v>16</v>
      </c>
      <c r="B136" s="24" t="s">
        <v>37</v>
      </c>
      <c r="C136" s="24" t="s">
        <v>104</v>
      </c>
      <c r="D136" s="24"/>
      <c r="E136" s="87"/>
      <c r="F136" s="24" t="s">
        <v>105</v>
      </c>
      <c r="G136" s="93"/>
      <c r="H136" s="96">
        <v>2162</v>
      </c>
      <c r="I136" s="94">
        <v>-39</v>
      </c>
      <c r="J136" s="97">
        <f t="shared" si="5"/>
        <v>2123</v>
      </c>
      <c r="L136" s="51"/>
    </row>
    <row r="137" spans="1:12" s="95" customFormat="1" ht="15">
      <c r="A137" s="24" t="s">
        <v>16</v>
      </c>
      <c r="B137" s="24" t="s">
        <v>37</v>
      </c>
      <c r="C137" s="24" t="s">
        <v>106</v>
      </c>
      <c r="D137" s="24"/>
      <c r="E137" s="87"/>
      <c r="F137" s="24" t="s">
        <v>107</v>
      </c>
      <c r="G137" s="93"/>
      <c r="H137" s="58">
        <v>1046</v>
      </c>
      <c r="I137" s="94">
        <v>-126</v>
      </c>
      <c r="J137" s="98">
        <f t="shared" si="5"/>
        <v>920</v>
      </c>
      <c r="L137" s="51"/>
    </row>
    <row r="138" spans="1:12" s="52" customFormat="1" ht="15">
      <c r="A138" s="24" t="s">
        <v>16</v>
      </c>
      <c r="B138" s="24" t="s">
        <v>37</v>
      </c>
      <c r="C138" s="24" t="s">
        <v>108</v>
      </c>
      <c r="D138" s="24" t="s">
        <v>19</v>
      </c>
      <c r="E138" s="87"/>
      <c r="F138" s="24" t="s">
        <v>109</v>
      </c>
      <c r="G138" s="24"/>
      <c r="H138" s="58">
        <v>463</v>
      </c>
      <c r="I138" s="94">
        <v>-23</v>
      </c>
      <c r="J138" s="98">
        <f t="shared" si="5"/>
        <v>440</v>
      </c>
      <c r="L138" s="51"/>
    </row>
    <row r="139" spans="1:12" s="52" customFormat="1" ht="15">
      <c r="A139" s="24" t="s">
        <v>16</v>
      </c>
      <c r="B139" s="24" t="s">
        <v>37</v>
      </c>
      <c r="C139" s="24" t="s">
        <v>108</v>
      </c>
      <c r="D139" s="24" t="s">
        <v>65</v>
      </c>
      <c r="E139" s="87"/>
      <c r="F139" s="24" t="s">
        <v>110</v>
      </c>
      <c r="G139" s="24"/>
      <c r="H139" s="58">
        <v>4629</v>
      </c>
      <c r="I139" s="94">
        <v>-231</v>
      </c>
      <c r="J139" s="98">
        <f t="shared" si="5"/>
        <v>4398</v>
      </c>
      <c r="L139" s="51"/>
    </row>
    <row r="140" spans="1:12" s="52" customFormat="1" ht="15">
      <c r="A140" s="24" t="s">
        <v>16</v>
      </c>
      <c r="B140" s="24" t="s">
        <v>37</v>
      </c>
      <c r="C140" s="24" t="s">
        <v>108</v>
      </c>
      <c r="D140" s="24" t="s">
        <v>39</v>
      </c>
      <c r="E140" s="87"/>
      <c r="F140" s="24" t="s">
        <v>111</v>
      </c>
      <c r="G140" s="24"/>
      <c r="H140" s="58">
        <v>265</v>
      </c>
      <c r="I140" s="94">
        <v>-13</v>
      </c>
      <c r="J140" s="98">
        <f t="shared" si="5"/>
        <v>252</v>
      </c>
      <c r="L140" s="51"/>
    </row>
    <row r="141" spans="1:12" s="52" customFormat="1" ht="15">
      <c r="A141" s="24" t="s">
        <v>16</v>
      </c>
      <c r="B141" s="24" t="s">
        <v>37</v>
      </c>
      <c r="C141" s="24" t="s">
        <v>108</v>
      </c>
      <c r="D141" s="24" t="s">
        <v>97</v>
      </c>
      <c r="E141" s="87"/>
      <c r="F141" s="24" t="s">
        <v>112</v>
      </c>
      <c r="G141" s="24"/>
      <c r="H141" s="58">
        <v>992</v>
      </c>
      <c r="I141" s="94">
        <v>-50</v>
      </c>
      <c r="J141" s="98">
        <f t="shared" si="5"/>
        <v>942</v>
      </c>
      <c r="L141" s="51"/>
    </row>
    <row r="142" spans="1:12" s="52" customFormat="1" ht="15">
      <c r="A142" s="24" t="s">
        <v>16</v>
      </c>
      <c r="B142" s="24" t="s">
        <v>37</v>
      </c>
      <c r="C142" s="24" t="s">
        <v>108</v>
      </c>
      <c r="D142" s="24" t="s">
        <v>61</v>
      </c>
      <c r="E142" s="87"/>
      <c r="F142" s="24" t="s">
        <v>113</v>
      </c>
      <c r="G142" s="24"/>
      <c r="H142" s="58">
        <v>331</v>
      </c>
      <c r="I142" s="94">
        <v>-17</v>
      </c>
      <c r="J142" s="98">
        <f t="shared" si="5"/>
        <v>314</v>
      </c>
      <c r="L142" s="51"/>
    </row>
    <row r="143" spans="1:12" s="52" customFormat="1" ht="15">
      <c r="A143" s="24" t="s">
        <v>16</v>
      </c>
      <c r="B143" s="24" t="s">
        <v>37</v>
      </c>
      <c r="C143" s="24" t="s">
        <v>108</v>
      </c>
      <c r="D143" s="24" t="s">
        <v>114</v>
      </c>
      <c r="E143" s="87"/>
      <c r="F143" s="24" t="s">
        <v>115</v>
      </c>
      <c r="G143" s="24"/>
      <c r="H143" s="58">
        <v>1571</v>
      </c>
      <c r="I143" s="94">
        <v>-78</v>
      </c>
      <c r="J143" s="98">
        <f t="shared" si="5"/>
        <v>1493</v>
      </c>
      <c r="L143" s="51"/>
    </row>
    <row r="144" spans="1:12" s="52" customFormat="1" ht="15">
      <c r="A144" s="24" t="s">
        <v>16</v>
      </c>
      <c r="B144" s="24" t="s">
        <v>37</v>
      </c>
      <c r="C144" s="24" t="s">
        <v>96</v>
      </c>
      <c r="D144" s="24" t="s">
        <v>116</v>
      </c>
      <c r="E144" s="85"/>
      <c r="F144" s="37" t="s">
        <v>139</v>
      </c>
      <c r="G144" s="24"/>
      <c r="H144" s="58">
        <v>331</v>
      </c>
      <c r="I144" s="99">
        <v>-17</v>
      </c>
      <c r="J144" s="98">
        <f t="shared" si="5"/>
        <v>314</v>
      </c>
      <c r="L144" s="51"/>
    </row>
    <row r="145" spans="1:12" s="102" customFormat="1" ht="15">
      <c r="A145" s="37" t="s">
        <v>16</v>
      </c>
      <c r="B145" s="37" t="s">
        <v>37</v>
      </c>
      <c r="C145" s="37" t="s">
        <v>76</v>
      </c>
      <c r="D145" s="100" t="s">
        <v>77</v>
      </c>
      <c r="E145" s="101"/>
      <c r="F145" s="100" t="s">
        <v>140</v>
      </c>
      <c r="G145" s="100"/>
      <c r="H145" s="56">
        <v>1000</v>
      </c>
      <c r="I145" s="56">
        <v>-133.6</v>
      </c>
      <c r="J145" s="22">
        <f t="shared" si="5"/>
        <v>866.4</v>
      </c>
      <c r="L145" s="103"/>
    </row>
    <row r="146" spans="1:12" s="40" customFormat="1" ht="15">
      <c r="A146" s="37" t="s">
        <v>16</v>
      </c>
      <c r="B146" s="37" t="s">
        <v>37</v>
      </c>
      <c r="C146" s="37" t="s">
        <v>76</v>
      </c>
      <c r="D146" s="37" t="s">
        <v>150</v>
      </c>
      <c r="E146" s="37"/>
      <c r="F146" s="37" t="s">
        <v>151</v>
      </c>
      <c r="G146" s="37"/>
      <c r="H146" s="7">
        <v>0</v>
      </c>
      <c r="I146" s="42">
        <f>J146-H146</f>
        <v>8.95</v>
      </c>
      <c r="J146" s="6">
        <v>8.95</v>
      </c>
      <c r="L146" s="1"/>
    </row>
    <row r="147" spans="1:12" s="52" customFormat="1" ht="15">
      <c r="A147" s="24" t="s">
        <v>16</v>
      </c>
      <c r="B147" s="24" t="s">
        <v>37</v>
      </c>
      <c r="C147" s="24" t="s">
        <v>142</v>
      </c>
      <c r="D147" s="24" t="s">
        <v>130</v>
      </c>
      <c r="E147" s="24"/>
      <c r="F147" s="24" t="s">
        <v>143</v>
      </c>
      <c r="G147" s="24"/>
      <c r="H147" s="58">
        <v>0</v>
      </c>
      <c r="I147" s="56">
        <f>J147-H147</f>
        <v>124.65</v>
      </c>
      <c r="J147" s="57">
        <v>124.65</v>
      </c>
      <c r="L147" s="51"/>
    </row>
    <row r="148" spans="1:12" s="52" customFormat="1" ht="15">
      <c r="A148" s="24" t="s">
        <v>16</v>
      </c>
      <c r="B148" s="24" t="s">
        <v>17</v>
      </c>
      <c r="C148" s="24" t="s">
        <v>137</v>
      </c>
      <c r="D148" s="24" t="s">
        <v>19</v>
      </c>
      <c r="E148" s="87"/>
      <c r="F148" s="24" t="s">
        <v>138</v>
      </c>
      <c r="G148" s="24"/>
      <c r="H148" s="58">
        <v>0</v>
      </c>
      <c r="I148" s="104">
        <v>1650</v>
      </c>
      <c r="J148" s="97">
        <f>H148+I148</f>
        <v>1650</v>
      </c>
      <c r="K148" s="92"/>
      <c r="L148" s="51"/>
    </row>
    <row r="149" spans="1:12" s="52" customFormat="1" ht="15">
      <c r="A149" s="24" t="s">
        <v>16</v>
      </c>
      <c r="B149" s="24" t="s">
        <v>17</v>
      </c>
      <c r="C149" s="24" t="s">
        <v>104</v>
      </c>
      <c r="D149" s="24"/>
      <c r="E149" s="87"/>
      <c r="F149" s="24" t="s">
        <v>105</v>
      </c>
      <c r="G149" s="24"/>
      <c r="H149" s="58">
        <v>0</v>
      </c>
      <c r="I149" s="104">
        <v>39</v>
      </c>
      <c r="J149" s="97">
        <f>H149+I149</f>
        <v>39</v>
      </c>
      <c r="K149" s="92"/>
      <c r="L149" s="51"/>
    </row>
    <row r="150" spans="1:12" s="52" customFormat="1" ht="15">
      <c r="A150" s="24" t="s">
        <v>16</v>
      </c>
      <c r="B150" s="24" t="s">
        <v>17</v>
      </c>
      <c r="C150" s="24" t="s">
        <v>106</v>
      </c>
      <c r="D150" s="24"/>
      <c r="E150" s="87"/>
      <c r="F150" s="24" t="s">
        <v>107</v>
      </c>
      <c r="G150" s="24"/>
      <c r="H150" s="58">
        <v>0</v>
      </c>
      <c r="I150" s="104">
        <v>126</v>
      </c>
      <c r="J150" s="97">
        <f>H150+I150</f>
        <v>126</v>
      </c>
      <c r="K150" s="92"/>
      <c r="L150" s="51"/>
    </row>
    <row r="151" spans="1:12" s="52" customFormat="1" ht="15">
      <c r="A151" s="24" t="s">
        <v>16</v>
      </c>
      <c r="B151" s="24" t="s">
        <v>17</v>
      </c>
      <c r="C151" s="24" t="s">
        <v>108</v>
      </c>
      <c r="D151" s="24" t="s">
        <v>19</v>
      </c>
      <c r="E151" s="87"/>
      <c r="F151" s="24" t="s">
        <v>109</v>
      </c>
      <c r="G151" s="24"/>
      <c r="H151" s="58">
        <v>0</v>
      </c>
      <c r="I151" s="104">
        <v>23</v>
      </c>
      <c r="J151" s="97">
        <v>23</v>
      </c>
      <c r="K151" s="92"/>
      <c r="L151" s="51"/>
    </row>
    <row r="152" spans="1:12" s="52" customFormat="1" ht="15">
      <c r="A152" s="24" t="s">
        <v>16</v>
      </c>
      <c r="B152" s="24" t="s">
        <v>17</v>
      </c>
      <c r="C152" s="24" t="s">
        <v>108</v>
      </c>
      <c r="D152" s="24" t="s">
        <v>65</v>
      </c>
      <c r="E152" s="87"/>
      <c r="F152" s="24" t="s">
        <v>110</v>
      </c>
      <c r="G152" s="24"/>
      <c r="H152" s="58">
        <v>0</v>
      </c>
      <c r="I152" s="104">
        <v>231</v>
      </c>
      <c r="J152" s="97">
        <v>231</v>
      </c>
      <c r="K152" s="92"/>
      <c r="L152" s="51"/>
    </row>
    <row r="153" spans="1:12" s="52" customFormat="1" ht="15">
      <c r="A153" s="24" t="s">
        <v>16</v>
      </c>
      <c r="B153" s="24" t="s">
        <v>17</v>
      </c>
      <c r="C153" s="24" t="s">
        <v>108</v>
      </c>
      <c r="D153" s="24" t="s">
        <v>39</v>
      </c>
      <c r="E153" s="87"/>
      <c r="F153" s="24" t="s">
        <v>111</v>
      </c>
      <c r="G153" s="24"/>
      <c r="H153" s="58">
        <v>0</v>
      </c>
      <c r="I153" s="104">
        <v>13</v>
      </c>
      <c r="J153" s="97">
        <v>13</v>
      </c>
      <c r="K153" s="92"/>
      <c r="L153" s="51"/>
    </row>
    <row r="154" spans="1:12" s="52" customFormat="1" ht="15">
      <c r="A154" s="24" t="s">
        <v>16</v>
      </c>
      <c r="B154" s="24" t="s">
        <v>17</v>
      </c>
      <c r="C154" s="24" t="s">
        <v>108</v>
      </c>
      <c r="D154" s="24" t="s">
        <v>97</v>
      </c>
      <c r="E154" s="87"/>
      <c r="F154" s="24" t="s">
        <v>112</v>
      </c>
      <c r="G154" s="24"/>
      <c r="H154" s="58">
        <v>0</v>
      </c>
      <c r="I154" s="104">
        <v>50</v>
      </c>
      <c r="J154" s="97">
        <v>50</v>
      </c>
      <c r="K154" s="92"/>
      <c r="L154" s="51"/>
    </row>
    <row r="155" spans="1:12" s="52" customFormat="1" ht="15">
      <c r="A155" s="24" t="s">
        <v>16</v>
      </c>
      <c r="B155" s="24" t="s">
        <v>17</v>
      </c>
      <c r="C155" s="24" t="s">
        <v>108</v>
      </c>
      <c r="D155" s="24" t="s">
        <v>61</v>
      </c>
      <c r="E155" s="87"/>
      <c r="F155" s="24" t="s">
        <v>113</v>
      </c>
      <c r="G155" s="24"/>
      <c r="H155" s="58">
        <v>0</v>
      </c>
      <c r="I155" s="104">
        <v>17</v>
      </c>
      <c r="J155" s="97">
        <v>17</v>
      </c>
      <c r="K155" s="92"/>
      <c r="L155" s="51"/>
    </row>
    <row r="156" spans="1:12" s="52" customFormat="1" ht="15">
      <c r="A156" s="24" t="s">
        <v>16</v>
      </c>
      <c r="B156" s="24" t="s">
        <v>17</v>
      </c>
      <c r="C156" s="24" t="s">
        <v>108</v>
      </c>
      <c r="D156" s="24" t="s">
        <v>114</v>
      </c>
      <c r="E156" s="87"/>
      <c r="F156" s="24" t="s">
        <v>115</v>
      </c>
      <c r="G156" s="24"/>
      <c r="H156" s="58">
        <v>0</v>
      </c>
      <c r="I156" s="104">
        <v>78</v>
      </c>
      <c r="J156" s="97">
        <v>78</v>
      </c>
      <c r="K156" s="92"/>
      <c r="L156" s="51"/>
    </row>
    <row r="157" spans="1:12" s="52" customFormat="1" ht="15">
      <c r="A157" s="24" t="s">
        <v>16</v>
      </c>
      <c r="B157" s="24" t="s">
        <v>17</v>
      </c>
      <c r="C157" s="24" t="s">
        <v>96</v>
      </c>
      <c r="D157" s="24" t="s">
        <v>116</v>
      </c>
      <c r="E157" s="85"/>
      <c r="F157" s="37" t="s">
        <v>139</v>
      </c>
      <c r="G157" s="24"/>
      <c r="H157" s="58">
        <v>0</v>
      </c>
      <c r="I157" s="104">
        <v>17</v>
      </c>
      <c r="J157" s="97">
        <v>17</v>
      </c>
      <c r="K157" s="92"/>
      <c r="L157" s="51"/>
    </row>
    <row r="158" spans="1:12" s="52" customFormat="1" ht="15">
      <c r="A158" s="24" t="s">
        <v>16</v>
      </c>
      <c r="B158" s="24" t="s">
        <v>144</v>
      </c>
      <c r="C158" s="24" t="s">
        <v>76</v>
      </c>
      <c r="D158" s="24" t="s">
        <v>145</v>
      </c>
      <c r="E158" s="24"/>
      <c r="F158" s="24" t="s">
        <v>146</v>
      </c>
      <c r="G158" s="24"/>
      <c r="H158" s="58">
        <v>0</v>
      </c>
      <c r="I158" s="56">
        <f>J158-H158</f>
        <v>34</v>
      </c>
      <c r="J158" s="97">
        <v>34</v>
      </c>
      <c r="L158" s="51"/>
    </row>
    <row r="159" spans="1:12" s="65" customFormat="1" ht="15">
      <c r="A159" s="63" t="s">
        <v>118</v>
      </c>
      <c r="B159" s="63"/>
      <c r="C159" s="63"/>
      <c r="D159" s="63"/>
      <c r="E159" s="63"/>
      <c r="F159" s="63"/>
      <c r="G159" s="63"/>
      <c r="H159" s="105">
        <f>SUM(H135:H158)</f>
        <v>15002</v>
      </c>
      <c r="I159" s="105">
        <f>SUM(I135:I158)</f>
        <v>34</v>
      </c>
      <c r="J159" s="105">
        <f>SUM(J135:J158)</f>
        <v>15036</v>
      </c>
      <c r="L159" s="68"/>
    </row>
    <row r="160" spans="1:12" s="52" customFormat="1" ht="15">
      <c r="A160" s="24"/>
      <c r="B160" s="24"/>
      <c r="C160" s="24"/>
      <c r="D160" s="24"/>
      <c r="E160" s="24"/>
      <c r="F160" s="24"/>
      <c r="G160" s="24"/>
      <c r="H160" s="58"/>
      <c r="I160" s="56"/>
      <c r="J160" s="57"/>
      <c r="L160" s="51"/>
    </row>
    <row r="161" spans="1:12" s="106" customFormat="1" ht="15">
      <c r="A161" s="35" t="s">
        <v>152</v>
      </c>
      <c r="B161" s="35" t="s">
        <v>153</v>
      </c>
      <c r="C161" s="35"/>
      <c r="D161" s="35"/>
      <c r="E161" s="35"/>
      <c r="F161" s="35"/>
      <c r="G161" s="35"/>
      <c r="H161" s="36"/>
      <c r="I161" s="36"/>
      <c r="J161" s="36"/>
      <c r="L161" s="107"/>
    </row>
    <row r="162" spans="1:12" s="52" customFormat="1" ht="15">
      <c r="A162" s="24" t="s">
        <v>154</v>
      </c>
      <c r="B162" s="24" t="s">
        <v>155</v>
      </c>
      <c r="C162" s="24"/>
      <c r="D162" s="24"/>
      <c r="E162" s="24"/>
      <c r="F162" s="24"/>
      <c r="G162" s="24"/>
      <c r="H162" s="58"/>
      <c r="I162" s="56"/>
      <c r="J162" s="57"/>
      <c r="L162" s="51"/>
    </row>
    <row r="163" spans="1:12" s="52" customFormat="1" ht="15">
      <c r="A163" s="24" t="s">
        <v>16</v>
      </c>
      <c r="B163" s="24" t="s">
        <v>37</v>
      </c>
      <c r="C163" s="24" t="s">
        <v>156</v>
      </c>
      <c r="D163" s="24"/>
      <c r="E163" s="24"/>
      <c r="F163" s="24" t="s">
        <v>157</v>
      </c>
      <c r="G163" s="24"/>
      <c r="H163" s="58">
        <v>6114</v>
      </c>
      <c r="I163" s="56">
        <v>-1887</v>
      </c>
      <c r="J163" s="57">
        <f>SUM(H163:I163)</f>
        <v>4227</v>
      </c>
      <c r="L163" s="51"/>
    </row>
    <row r="164" spans="1:12" s="52" customFormat="1" ht="15">
      <c r="A164" s="24" t="s">
        <v>16</v>
      </c>
      <c r="B164" s="24" t="s">
        <v>37</v>
      </c>
      <c r="C164" s="24" t="s">
        <v>158</v>
      </c>
      <c r="D164" s="24"/>
      <c r="E164" s="24"/>
      <c r="F164" s="24" t="s">
        <v>159</v>
      </c>
      <c r="G164" s="24"/>
      <c r="H164" s="58">
        <v>2492</v>
      </c>
      <c r="I164" s="56">
        <v>-243</v>
      </c>
      <c r="J164" s="57">
        <f>SUM(H164:I164)</f>
        <v>2249</v>
      </c>
      <c r="L164" s="51"/>
    </row>
    <row r="165" spans="1:12" s="52" customFormat="1" ht="15">
      <c r="A165" s="24" t="s">
        <v>16</v>
      </c>
      <c r="B165" s="24" t="s">
        <v>37</v>
      </c>
      <c r="C165" s="24" t="s">
        <v>160</v>
      </c>
      <c r="D165" s="24"/>
      <c r="E165" s="24"/>
      <c r="F165" s="24" t="s">
        <v>161</v>
      </c>
      <c r="G165" s="24"/>
      <c r="H165" s="58">
        <v>1519</v>
      </c>
      <c r="I165" s="56">
        <v>-19</v>
      </c>
      <c r="J165" s="57">
        <f>SUM(H165:I165)</f>
        <v>1500</v>
      </c>
      <c r="L165" s="51"/>
    </row>
    <row r="166" spans="1:12" s="106" customFormat="1" ht="15">
      <c r="A166" s="35" t="s">
        <v>16</v>
      </c>
      <c r="B166" s="35" t="s">
        <v>37</v>
      </c>
      <c r="C166" s="35" t="s">
        <v>142</v>
      </c>
      <c r="D166" s="35" t="s">
        <v>162</v>
      </c>
      <c r="E166" s="35"/>
      <c r="F166" s="35" t="s">
        <v>163</v>
      </c>
      <c r="G166" s="35"/>
      <c r="H166" s="36">
        <v>0</v>
      </c>
      <c r="I166" s="36">
        <v>877</v>
      </c>
      <c r="J166" s="36">
        <v>877</v>
      </c>
      <c r="L166" s="107"/>
    </row>
    <row r="167" spans="1:12" s="52" customFormat="1" ht="15">
      <c r="A167" s="24" t="s">
        <v>16</v>
      </c>
      <c r="B167" s="24" t="s">
        <v>17</v>
      </c>
      <c r="C167" s="24" t="s">
        <v>156</v>
      </c>
      <c r="D167" s="24"/>
      <c r="E167" s="24"/>
      <c r="F167" s="24" t="s">
        <v>164</v>
      </c>
      <c r="G167" s="24"/>
      <c r="H167" s="58">
        <v>0</v>
      </c>
      <c r="I167" s="56">
        <v>252</v>
      </c>
      <c r="J167" s="57">
        <f>H167+I167</f>
        <v>252</v>
      </c>
      <c r="L167" s="51"/>
    </row>
    <row r="168" spans="1:12" s="52" customFormat="1" ht="15">
      <c r="A168" s="24" t="s">
        <v>16</v>
      </c>
      <c r="B168" s="24" t="s">
        <v>17</v>
      </c>
      <c r="C168" s="24" t="s">
        <v>158</v>
      </c>
      <c r="D168" s="24"/>
      <c r="E168" s="24"/>
      <c r="F168" s="24" t="s">
        <v>159</v>
      </c>
      <c r="G168" s="24"/>
      <c r="H168" s="58">
        <v>0</v>
      </c>
      <c r="I168" s="56">
        <v>78</v>
      </c>
      <c r="J168" s="57">
        <f>H168+I168</f>
        <v>78</v>
      </c>
      <c r="L168" s="51"/>
    </row>
    <row r="169" spans="1:12" s="52" customFormat="1" ht="15">
      <c r="A169" s="24" t="s">
        <v>16</v>
      </c>
      <c r="B169" s="24" t="s">
        <v>17</v>
      </c>
      <c r="C169" s="24" t="s">
        <v>160</v>
      </c>
      <c r="D169" s="24"/>
      <c r="E169" s="24"/>
      <c r="F169" s="24" t="s">
        <v>161</v>
      </c>
      <c r="G169" s="24"/>
      <c r="H169" s="58">
        <v>0</v>
      </c>
      <c r="I169" s="56">
        <v>2.52</v>
      </c>
      <c r="J169" s="57">
        <f>H169+I169</f>
        <v>2.52</v>
      </c>
      <c r="L169" s="51"/>
    </row>
    <row r="170" spans="1:12" s="65" customFormat="1" ht="15">
      <c r="A170" s="63" t="s">
        <v>118</v>
      </c>
      <c r="B170" s="63"/>
      <c r="C170" s="63"/>
      <c r="D170" s="63"/>
      <c r="E170" s="63"/>
      <c r="F170" s="63"/>
      <c r="G170" s="63"/>
      <c r="H170" s="64">
        <f>SUM(H163:H169)</f>
        <v>10125</v>
      </c>
      <c r="I170" s="64">
        <f>SUM(I163:I169)</f>
        <v>-939.48</v>
      </c>
      <c r="J170" s="64">
        <f>SUM(J163:J169)</f>
        <v>9185.52</v>
      </c>
      <c r="L170" s="68"/>
    </row>
    <row r="171" spans="1:12" s="52" customFormat="1" ht="15">
      <c r="A171" s="24" t="s">
        <v>165</v>
      </c>
      <c r="B171" s="24" t="s">
        <v>166</v>
      </c>
      <c r="C171" s="24"/>
      <c r="D171" s="24"/>
      <c r="E171" s="24"/>
      <c r="F171" s="24"/>
      <c r="G171" s="24"/>
      <c r="H171" s="58"/>
      <c r="I171" s="56"/>
      <c r="J171" s="57"/>
      <c r="L171" s="51"/>
    </row>
    <row r="172" spans="1:12" s="52" customFormat="1" ht="15">
      <c r="A172" s="24" t="s">
        <v>16</v>
      </c>
      <c r="B172" s="24" t="s">
        <v>37</v>
      </c>
      <c r="C172" s="24" t="s">
        <v>156</v>
      </c>
      <c r="D172" s="24"/>
      <c r="E172" s="24"/>
      <c r="F172" s="24" t="s">
        <v>167</v>
      </c>
      <c r="G172" s="24"/>
      <c r="H172" s="58">
        <v>6064</v>
      </c>
      <c r="I172" s="56">
        <v>-294</v>
      </c>
      <c r="J172" s="57">
        <f>SUM(H172:I172)</f>
        <v>5770</v>
      </c>
      <c r="L172" s="51"/>
    </row>
    <row r="173" spans="1:12" s="52" customFormat="1" ht="15">
      <c r="A173" s="24" t="s">
        <v>16</v>
      </c>
      <c r="B173" s="24" t="s">
        <v>37</v>
      </c>
      <c r="C173" s="24" t="s">
        <v>158</v>
      </c>
      <c r="D173" s="24"/>
      <c r="E173" s="24"/>
      <c r="F173" s="24" t="s">
        <v>159</v>
      </c>
      <c r="G173" s="24"/>
      <c r="H173" s="58">
        <v>2120</v>
      </c>
      <c r="I173" s="56">
        <v>-103</v>
      </c>
      <c r="J173" s="57">
        <f>SUM(H173:I173)</f>
        <v>2017</v>
      </c>
      <c r="L173" s="51"/>
    </row>
    <row r="174" spans="1:12" s="52" customFormat="1" ht="15">
      <c r="A174" s="24" t="s">
        <v>16</v>
      </c>
      <c r="B174" s="24" t="s">
        <v>37</v>
      </c>
      <c r="C174" s="24" t="s">
        <v>160</v>
      </c>
      <c r="D174" s="24"/>
      <c r="E174" s="24"/>
      <c r="F174" s="24" t="s">
        <v>161</v>
      </c>
      <c r="G174" s="24"/>
      <c r="H174" s="58">
        <v>500</v>
      </c>
      <c r="I174" s="56">
        <v>-3</v>
      </c>
      <c r="J174" s="57">
        <f>SUM(H174:I174)</f>
        <v>497</v>
      </c>
      <c r="L174" s="51"/>
    </row>
    <row r="175" spans="1:12" s="52" customFormat="1" ht="15">
      <c r="A175" s="24" t="s">
        <v>16</v>
      </c>
      <c r="B175" s="24" t="s">
        <v>17</v>
      </c>
      <c r="C175" s="24" t="s">
        <v>156</v>
      </c>
      <c r="D175" s="24"/>
      <c r="E175" s="24"/>
      <c r="F175" s="24" t="s">
        <v>164</v>
      </c>
      <c r="G175" s="24"/>
      <c r="H175" s="58">
        <v>0</v>
      </c>
      <c r="I175" s="56">
        <v>294</v>
      </c>
      <c r="J175" s="57">
        <f>H175+I175</f>
        <v>294</v>
      </c>
      <c r="L175" s="51"/>
    </row>
    <row r="176" spans="1:12" s="52" customFormat="1" ht="15">
      <c r="A176" s="24" t="s">
        <v>16</v>
      </c>
      <c r="B176" s="24" t="s">
        <v>17</v>
      </c>
      <c r="C176" s="24" t="s">
        <v>158</v>
      </c>
      <c r="D176" s="24"/>
      <c r="E176" s="24"/>
      <c r="F176" s="24" t="s">
        <v>159</v>
      </c>
      <c r="G176" s="24"/>
      <c r="H176" s="58">
        <v>0</v>
      </c>
      <c r="I176" s="56">
        <v>103</v>
      </c>
      <c r="J176" s="57">
        <f>H176+I176</f>
        <v>103</v>
      </c>
      <c r="L176" s="51"/>
    </row>
    <row r="177" spans="1:12" s="52" customFormat="1" ht="15">
      <c r="A177" s="24" t="s">
        <v>16</v>
      </c>
      <c r="B177" s="24" t="s">
        <v>17</v>
      </c>
      <c r="C177" s="24" t="s">
        <v>160</v>
      </c>
      <c r="D177" s="24"/>
      <c r="E177" s="24"/>
      <c r="F177" s="24" t="s">
        <v>161</v>
      </c>
      <c r="G177" s="24"/>
      <c r="H177" s="58">
        <v>0</v>
      </c>
      <c r="I177" s="56">
        <v>3</v>
      </c>
      <c r="J177" s="57">
        <f>H177+I177</f>
        <v>3</v>
      </c>
      <c r="L177" s="51"/>
    </row>
    <row r="178" spans="1:12" s="65" customFormat="1" ht="15">
      <c r="A178" s="63" t="s">
        <v>118</v>
      </c>
      <c r="B178" s="63"/>
      <c r="C178" s="63"/>
      <c r="D178" s="63"/>
      <c r="E178" s="63"/>
      <c r="F178" s="63"/>
      <c r="G178" s="63"/>
      <c r="H178" s="64">
        <f>SUM(H172:H177)</f>
        <v>8684</v>
      </c>
      <c r="I178" s="64">
        <f>SUM(I172:I177)</f>
        <v>0</v>
      </c>
      <c r="J178" s="64">
        <f>SUM(J172:J177)</f>
        <v>8684</v>
      </c>
      <c r="L178" s="68"/>
    </row>
    <row r="179" spans="1:12" s="40" customFormat="1" ht="15">
      <c r="A179" s="37" t="s">
        <v>168</v>
      </c>
      <c r="B179" s="37" t="s">
        <v>169</v>
      </c>
      <c r="C179" s="37"/>
      <c r="D179" s="37"/>
      <c r="E179" s="37"/>
      <c r="F179" s="37"/>
      <c r="G179" s="37"/>
      <c r="H179" s="7"/>
      <c r="I179" s="42"/>
      <c r="J179" s="6"/>
      <c r="L179" s="1"/>
    </row>
    <row r="180" spans="1:12" s="40" customFormat="1" ht="15">
      <c r="A180" s="37" t="s">
        <v>170</v>
      </c>
      <c r="B180" s="37" t="s">
        <v>171</v>
      </c>
      <c r="C180" s="37"/>
      <c r="D180" s="37"/>
      <c r="E180" s="37"/>
      <c r="F180" s="37"/>
      <c r="G180" s="37"/>
      <c r="H180" s="7"/>
      <c r="I180" s="42"/>
      <c r="J180" s="6"/>
      <c r="L180" s="1"/>
    </row>
    <row r="181" spans="1:12" s="40" customFormat="1" ht="15">
      <c r="A181" s="37" t="s">
        <v>16</v>
      </c>
      <c r="B181" s="37" t="s">
        <v>37</v>
      </c>
      <c r="C181" s="37" t="s">
        <v>142</v>
      </c>
      <c r="D181" s="37" t="s">
        <v>130</v>
      </c>
      <c r="E181" s="37"/>
      <c r="F181" s="37" t="s">
        <v>172</v>
      </c>
      <c r="G181" s="37"/>
      <c r="H181" s="7">
        <v>0</v>
      </c>
      <c r="I181" s="42">
        <v>18.21</v>
      </c>
      <c r="J181" s="6">
        <f>H181+I181</f>
        <v>18.21</v>
      </c>
      <c r="L181" s="1"/>
    </row>
    <row r="182" spans="1:12" s="40" customFormat="1" ht="15">
      <c r="A182" s="37" t="s">
        <v>16</v>
      </c>
      <c r="B182" s="37" t="s">
        <v>37</v>
      </c>
      <c r="C182" s="37" t="s">
        <v>96</v>
      </c>
      <c r="D182" s="37" t="s">
        <v>47</v>
      </c>
      <c r="E182" s="85"/>
      <c r="F182" s="37" t="s">
        <v>173</v>
      </c>
      <c r="G182" s="37"/>
      <c r="H182" s="7">
        <v>1500</v>
      </c>
      <c r="I182" s="86">
        <v>-889</v>
      </c>
      <c r="J182" s="18">
        <f>H182+I182</f>
        <v>611</v>
      </c>
      <c r="L182" s="1"/>
    </row>
    <row r="183" spans="1:12" s="40" customFormat="1" ht="15">
      <c r="A183" s="37" t="s">
        <v>16</v>
      </c>
      <c r="B183" s="37" t="s">
        <v>37</v>
      </c>
      <c r="C183" s="37" t="s">
        <v>79</v>
      </c>
      <c r="D183" s="37" t="s">
        <v>97</v>
      </c>
      <c r="E183" s="85"/>
      <c r="F183" s="37" t="s">
        <v>174</v>
      </c>
      <c r="G183" s="37"/>
      <c r="H183" s="7">
        <v>200</v>
      </c>
      <c r="I183" s="86">
        <v>889</v>
      </c>
      <c r="J183" s="18">
        <f>SUM(H183:I183)</f>
        <v>1089</v>
      </c>
      <c r="L183" s="1"/>
    </row>
    <row r="184" spans="1:12" s="40" customFormat="1" ht="15">
      <c r="A184" s="37" t="s">
        <v>16</v>
      </c>
      <c r="B184" s="24" t="s">
        <v>17</v>
      </c>
      <c r="C184" s="37" t="s">
        <v>137</v>
      </c>
      <c r="D184" s="37" t="s">
        <v>19</v>
      </c>
      <c r="E184" s="85"/>
      <c r="F184" s="37" t="s">
        <v>138</v>
      </c>
      <c r="G184" s="37"/>
      <c r="H184" s="7">
        <v>0</v>
      </c>
      <c r="I184" s="86">
        <v>720</v>
      </c>
      <c r="J184" s="18">
        <f aca="true" t="shared" si="6" ref="J184:J193">H184+I184</f>
        <v>720</v>
      </c>
      <c r="L184" s="1"/>
    </row>
    <row r="185" spans="1:12" s="52" customFormat="1" ht="15">
      <c r="A185" s="37" t="s">
        <v>16</v>
      </c>
      <c r="B185" s="24" t="s">
        <v>17</v>
      </c>
      <c r="C185" s="24" t="s">
        <v>104</v>
      </c>
      <c r="D185" s="24"/>
      <c r="E185" s="87"/>
      <c r="F185" s="24" t="s">
        <v>105</v>
      </c>
      <c r="G185" s="24"/>
      <c r="H185" s="58">
        <v>0</v>
      </c>
      <c r="I185" s="88">
        <v>28.2</v>
      </c>
      <c r="J185" s="18">
        <f t="shared" si="6"/>
        <v>28.2</v>
      </c>
      <c r="L185" s="51"/>
    </row>
    <row r="186" spans="1:12" s="40" customFormat="1" ht="15">
      <c r="A186" s="37" t="s">
        <v>16</v>
      </c>
      <c r="B186" s="24" t="s">
        <v>17</v>
      </c>
      <c r="C186" s="37" t="s">
        <v>106</v>
      </c>
      <c r="D186" s="37"/>
      <c r="E186" s="85"/>
      <c r="F186" s="37" t="s">
        <v>107</v>
      </c>
      <c r="G186" s="37"/>
      <c r="H186" s="7">
        <v>0</v>
      </c>
      <c r="I186" s="86">
        <v>21.6</v>
      </c>
      <c r="J186" s="18">
        <f t="shared" si="6"/>
        <v>21.6</v>
      </c>
      <c r="L186" s="1"/>
    </row>
    <row r="187" spans="1:12" s="40" customFormat="1" ht="15">
      <c r="A187" s="37" t="s">
        <v>16</v>
      </c>
      <c r="B187" s="24" t="s">
        <v>17</v>
      </c>
      <c r="C187" s="37" t="s">
        <v>108</v>
      </c>
      <c r="D187" s="37" t="s">
        <v>19</v>
      </c>
      <c r="E187" s="85"/>
      <c r="F187" s="37" t="s">
        <v>109</v>
      </c>
      <c r="G187" s="37"/>
      <c r="H187" s="7">
        <v>0</v>
      </c>
      <c r="I187" s="86">
        <v>10.08</v>
      </c>
      <c r="J187" s="18">
        <f t="shared" si="6"/>
        <v>10.08</v>
      </c>
      <c r="L187" s="1"/>
    </row>
    <row r="188" spans="1:12" s="40" customFormat="1" ht="15">
      <c r="A188" s="37" t="s">
        <v>16</v>
      </c>
      <c r="B188" s="24" t="s">
        <v>17</v>
      </c>
      <c r="C188" s="37" t="s">
        <v>108</v>
      </c>
      <c r="D188" s="37" t="s">
        <v>65</v>
      </c>
      <c r="E188" s="85"/>
      <c r="F188" s="37" t="s">
        <v>110</v>
      </c>
      <c r="G188" s="37"/>
      <c r="H188" s="7">
        <v>0</v>
      </c>
      <c r="I188" s="86">
        <v>100.8</v>
      </c>
      <c r="J188" s="18">
        <f t="shared" si="6"/>
        <v>100.8</v>
      </c>
      <c r="L188" s="1"/>
    </row>
    <row r="189" spans="1:12" s="40" customFormat="1" ht="15">
      <c r="A189" s="37" t="s">
        <v>16</v>
      </c>
      <c r="B189" s="24" t="s">
        <v>17</v>
      </c>
      <c r="C189" s="37" t="s">
        <v>108</v>
      </c>
      <c r="D189" s="37" t="s">
        <v>39</v>
      </c>
      <c r="E189" s="85"/>
      <c r="F189" s="37" t="s">
        <v>111</v>
      </c>
      <c r="G189" s="37"/>
      <c r="H189" s="7">
        <v>0</v>
      </c>
      <c r="I189" s="86">
        <v>5.76</v>
      </c>
      <c r="J189" s="18">
        <f t="shared" si="6"/>
        <v>5.76</v>
      </c>
      <c r="L189" s="1"/>
    </row>
    <row r="190" spans="1:12" s="40" customFormat="1" ht="15">
      <c r="A190" s="37" t="s">
        <v>16</v>
      </c>
      <c r="B190" s="24" t="s">
        <v>17</v>
      </c>
      <c r="C190" s="37" t="s">
        <v>108</v>
      </c>
      <c r="D190" s="37" t="s">
        <v>97</v>
      </c>
      <c r="E190" s="85"/>
      <c r="F190" s="37" t="s">
        <v>112</v>
      </c>
      <c r="G190" s="37"/>
      <c r="H190" s="7">
        <v>0</v>
      </c>
      <c r="I190" s="86">
        <v>21.6</v>
      </c>
      <c r="J190" s="18">
        <f t="shared" si="6"/>
        <v>21.6</v>
      </c>
      <c r="L190" s="1"/>
    </row>
    <row r="191" spans="1:12" s="40" customFormat="1" ht="15">
      <c r="A191" s="37" t="s">
        <v>16</v>
      </c>
      <c r="B191" s="24" t="s">
        <v>17</v>
      </c>
      <c r="C191" s="37" t="s">
        <v>108</v>
      </c>
      <c r="D191" s="37" t="s">
        <v>61</v>
      </c>
      <c r="E191" s="85"/>
      <c r="F191" s="37" t="s">
        <v>113</v>
      </c>
      <c r="G191" s="37"/>
      <c r="H191" s="7">
        <v>0</v>
      </c>
      <c r="I191" s="86">
        <v>7.2</v>
      </c>
      <c r="J191" s="18">
        <f t="shared" si="6"/>
        <v>7.2</v>
      </c>
      <c r="L191" s="1"/>
    </row>
    <row r="192" spans="1:12" s="40" customFormat="1" ht="15">
      <c r="A192" s="37" t="s">
        <v>16</v>
      </c>
      <c r="B192" s="24" t="s">
        <v>17</v>
      </c>
      <c r="C192" s="37" t="s">
        <v>108</v>
      </c>
      <c r="D192" s="37" t="s">
        <v>114</v>
      </c>
      <c r="E192" s="85"/>
      <c r="F192" s="37" t="s">
        <v>115</v>
      </c>
      <c r="G192" s="37"/>
      <c r="H192" s="7">
        <v>0</v>
      </c>
      <c r="I192" s="86">
        <v>34.2</v>
      </c>
      <c r="J192" s="18">
        <f t="shared" si="6"/>
        <v>34.2</v>
      </c>
      <c r="L192" s="1"/>
    </row>
    <row r="193" spans="1:12" s="40" customFormat="1" ht="15">
      <c r="A193" s="37" t="s">
        <v>16</v>
      </c>
      <c r="B193" s="24" t="s">
        <v>17</v>
      </c>
      <c r="C193" s="37" t="s">
        <v>96</v>
      </c>
      <c r="D193" s="37" t="s">
        <v>116</v>
      </c>
      <c r="E193" s="85"/>
      <c r="F193" s="37" t="s">
        <v>139</v>
      </c>
      <c r="G193" s="37"/>
      <c r="H193" s="7">
        <v>0</v>
      </c>
      <c r="I193" s="86">
        <v>7.56</v>
      </c>
      <c r="J193" s="18">
        <f t="shared" si="6"/>
        <v>7.56</v>
      </c>
      <c r="L193" s="1"/>
    </row>
    <row r="194" spans="1:12" s="65" customFormat="1" ht="15">
      <c r="A194" s="63" t="s">
        <v>118</v>
      </c>
      <c r="B194" s="63"/>
      <c r="C194" s="63"/>
      <c r="D194" s="63"/>
      <c r="E194" s="63"/>
      <c r="F194" s="63"/>
      <c r="G194" s="63"/>
      <c r="H194" s="64">
        <f>SUM(H181:H193)</f>
        <v>1700</v>
      </c>
      <c r="I194" s="64">
        <f>SUM(I181:I193)</f>
        <v>975.2100000000002</v>
      </c>
      <c r="J194" s="64">
        <f>SUM(J181:J193)</f>
        <v>2675.2099999999996</v>
      </c>
      <c r="L194" s="68"/>
    </row>
    <row r="195" spans="1:12" s="40" customFormat="1" ht="15">
      <c r="A195" s="37" t="s">
        <v>175</v>
      </c>
      <c r="B195" s="37" t="s">
        <v>176</v>
      </c>
      <c r="C195" s="37"/>
      <c r="D195" s="37"/>
      <c r="E195" s="37"/>
      <c r="F195" s="37"/>
      <c r="G195" s="37"/>
      <c r="H195" s="7"/>
      <c r="I195" s="42"/>
      <c r="J195" s="6"/>
      <c r="L195" s="1"/>
    </row>
    <row r="196" spans="1:12" s="34" customFormat="1" ht="15">
      <c r="A196" s="29" t="s">
        <v>16</v>
      </c>
      <c r="B196" s="29" t="s">
        <v>37</v>
      </c>
      <c r="C196" s="29" t="s">
        <v>104</v>
      </c>
      <c r="D196" s="29"/>
      <c r="E196" s="29"/>
      <c r="F196" s="29" t="s">
        <v>105</v>
      </c>
      <c r="G196" s="29"/>
      <c r="H196" s="30">
        <v>1340</v>
      </c>
      <c r="I196" s="30">
        <f>J196-H196</f>
        <v>-1340</v>
      </c>
      <c r="J196" s="31">
        <v>0</v>
      </c>
      <c r="L196" s="33"/>
    </row>
    <row r="197" spans="1:12" s="34" customFormat="1" ht="15">
      <c r="A197" s="29" t="s">
        <v>16</v>
      </c>
      <c r="B197" s="29" t="s">
        <v>37</v>
      </c>
      <c r="C197" s="29" t="s">
        <v>106</v>
      </c>
      <c r="D197" s="29"/>
      <c r="E197" s="29"/>
      <c r="F197" s="29" t="s">
        <v>177</v>
      </c>
      <c r="G197" s="29"/>
      <c r="H197" s="30">
        <v>0</v>
      </c>
      <c r="I197" s="30">
        <f>J197-H197</f>
        <v>1340</v>
      </c>
      <c r="J197" s="31">
        <v>1340</v>
      </c>
      <c r="L197" s="33"/>
    </row>
    <row r="198" spans="1:12" s="52" customFormat="1" ht="15">
      <c r="A198" s="37" t="s">
        <v>16</v>
      </c>
      <c r="B198" s="37" t="s">
        <v>37</v>
      </c>
      <c r="C198" s="24" t="s">
        <v>96</v>
      </c>
      <c r="D198" s="24" t="s">
        <v>97</v>
      </c>
      <c r="E198" s="24"/>
      <c r="F198" s="24" t="s">
        <v>178</v>
      </c>
      <c r="G198" s="24"/>
      <c r="H198" s="58">
        <v>0</v>
      </c>
      <c r="I198" s="56">
        <f>J198-H198</f>
        <v>374.94</v>
      </c>
      <c r="J198" s="57">
        <v>374.94</v>
      </c>
      <c r="L198" s="51"/>
    </row>
    <row r="199" spans="1:12" s="109" customFormat="1" ht="15">
      <c r="A199" s="37" t="s">
        <v>16</v>
      </c>
      <c r="B199" s="37" t="s">
        <v>37</v>
      </c>
      <c r="C199" s="37" t="s">
        <v>76</v>
      </c>
      <c r="D199" s="37" t="s">
        <v>97</v>
      </c>
      <c r="E199" s="85"/>
      <c r="F199" s="37" t="s">
        <v>179</v>
      </c>
      <c r="G199" s="108"/>
      <c r="H199" s="30">
        <v>700</v>
      </c>
      <c r="I199" s="86">
        <v>-374.94</v>
      </c>
      <c r="J199" s="31">
        <f aca="true" t="shared" si="7" ref="J199:J209">H199+I199</f>
        <v>325.06</v>
      </c>
      <c r="L199" s="110"/>
    </row>
    <row r="200" spans="1:12" s="109" customFormat="1" ht="15">
      <c r="A200" s="37" t="s">
        <v>16</v>
      </c>
      <c r="B200" s="24" t="s">
        <v>17</v>
      </c>
      <c r="C200" s="37" t="s">
        <v>137</v>
      </c>
      <c r="D200" s="37" t="s">
        <v>19</v>
      </c>
      <c r="E200" s="85"/>
      <c r="F200" s="37" t="s">
        <v>138</v>
      </c>
      <c r="G200" s="108"/>
      <c r="H200" s="30">
        <v>0</v>
      </c>
      <c r="I200" s="86">
        <v>600</v>
      </c>
      <c r="J200" s="31">
        <f t="shared" si="7"/>
        <v>600</v>
      </c>
      <c r="L200" s="110"/>
    </row>
    <row r="201" spans="1:12" s="109" customFormat="1" ht="15">
      <c r="A201" s="37" t="s">
        <v>16</v>
      </c>
      <c r="B201" s="24" t="s">
        <v>17</v>
      </c>
      <c r="C201" s="37" t="s">
        <v>104</v>
      </c>
      <c r="D201" s="37"/>
      <c r="E201" s="85"/>
      <c r="F201" s="24" t="s">
        <v>105</v>
      </c>
      <c r="G201" s="108"/>
      <c r="H201" s="30">
        <v>0</v>
      </c>
      <c r="I201" s="86">
        <v>60</v>
      </c>
      <c r="J201" s="31">
        <f t="shared" si="7"/>
        <v>60</v>
      </c>
      <c r="L201" s="110"/>
    </row>
    <row r="202" spans="1:12" s="109" customFormat="1" ht="15">
      <c r="A202" s="37" t="s">
        <v>16</v>
      </c>
      <c r="B202" s="24" t="s">
        <v>17</v>
      </c>
      <c r="C202" s="37" t="s">
        <v>106</v>
      </c>
      <c r="D202" s="37"/>
      <c r="E202" s="85"/>
      <c r="F202" s="37" t="s">
        <v>107</v>
      </c>
      <c r="G202" s="108"/>
      <c r="H202" s="30">
        <v>0</v>
      </c>
      <c r="I202" s="86">
        <v>37.8</v>
      </c>
      <c r="J202" s="31">
        <f t="shared" si="7"/>
        <v>37.8</v>
      </c>
      <c r="L202" s="110"/>
    </row>
    <row r="203" spans="1:12" s="109" customFormat="1" ht="15">
      <c r="A203" s="37" t="s">
        <v>16</v>
      </c>
      <c r="B203" s="24" t="s">
        <v>17</v>
      </c>
      <c r="C203" s="37" t="s">
        <v>108</v>
      </c>
      <c r="D203" s="37" t="s">
        <v>19</v>
      </c>
      <c r="E203" s="85"/>
      <c r="F203" s="37" t="s">
        <v>109</v>
      </c>
      <c r="G203" s="108"/>
      <c r="H203" s="30">
        <v>0</v>
      </c>
      <c r="I203" s="86">
        <v>8.4</v>
      </c>
      <c r="J203" s="31">
        <f t="shared" si="7"/>
        <v>8.4</v>
      </c>
      <c r="L203" s="110"/>
    </row>
    <row r="204" spans="1:12" s="109" customFormat="1" ht="15">
      <c r="A204" s="37" t="s">
        <v>16</v>
      </c>
      <c r="B204" s="24" t="s">
        <v>17</v>
      </c>
      <c r="C204" s="37" t="s">
        <v>108</v>
      </c>
      <c r="D204" s="37" t="s">
        <v>65</v>
      </c>
      <c r="E204" s="85"/>
      <c r="F204" s="37" t="s">
        <v>110</v>
      </c>
      <c r="G204" s="108"/>
      <c r="H204" s="30">
        <v>0</v>
      </c>
      <c r="I204" s="86">
        <v>84</v>
      </c>
      <c r="J204" s="31">
        <f t="shared" si="7"/>
        <v>84</v>
      </c>
      <c r="L204" s="110"/>
    </row>
    <row r="205" spans="1:12" s="109" customFormat="1" ht="15">
      <c r="A205" s="37" t="s">
        <v>16</v>
      </c>
      <c r="B205" s="24" t="s">
        <v>17</v>
      </c>
      <c r="C205" s="37" t="s">
        <v>108</v>
      </c>
      <c r="D205" s="37" t="s">
        <v>39</v>
      </c>
      <c r="E205" s="85"/>
      <c r="F205" s="37" t="s">
        <v>111</v>
      </c>
      <c r="G205" s="108"/>
      <c r="H205" s="30">
        <v>0</v>
      </c>
      <c r="I205" s="86">
        <v>4.8</v>
      </c>
      <c r="J205" s="31">
        <f t="shared" si="7"/>
        <v>4.8</v>
      </c>
      <c r="L205" s="110"/>
    </row>
    <row r="206" spans="1:12" s="109" customFormat="1" ht="15">
      <c r="A206" s="37" t="s">
        <v>16</v>
      </c>
      <c r="B206" s="24" t="s">
        <v>17</v>
      </c>
      <c r="C206" s="37" t="s">
        <v>108</v>
      </c>
      <c r="D206" s="37" t="s">
        <v>97</v>
      </c>
      <c r="E206" s="85"/>
      <c r="F206" s="37" t="s">
        <v>112</v>
      </c>
      <c r="G206" s="108"/>
      <c r="H206" s="30">
        <v>0</v>
      </c>
      <c r="I206" s="86">
        <v>18</v>
      </c>
      <c r="J206" s="31">
        <f t="shared" si="7"/>
        <v>18</v>
      </c>
      <c r="L206" s="110"/>
    </row>
    <row r="207" spans="1:12" s="109" customFormat="1" ht="15">
      <c r="A207" s="37" t="s">
        <v>16</v>
      </c>
      <c r="B207" s="24" t="s">
        <v>17</v>
      </c>
      <c r="C207" s="37" t="s">
        <v>108</v>
      </c>
      <c r="D207" s="37" t="s">
        <v>61</v>
      </c>
      <c r="E207" s="85"/>
      <c r="F207" s="37" t="s">
        <v>113</v>
      </c>
      <c r="G207" s="108"/>
      <c r="H207" s="30">
        <v>0</v>
      </c>
      <c r="I207" s="86">
        <v>6</v>
      </c>
      <c r="J207" s="31">
        <f t="shared" si="7"/>
        <v>6</v>
      </c>
      <c r="L207" s="110"/>
    </row>
    <row r="208" spans="1:12" s="109" customFormat="1" ht="15">
      <c r="A208" s="37" t="s">
        <v>16</v>
      </c>
      <c r="B208" s="24" t="s">
        <v>17</v>
      </c>
      <c r="C208" s="37" t="s">
        <v>108</v>
      </c>
      <c r="D208" s="37" t="s">
        <v>114</v>
      </c>
      <c r="E208" s="85"/>
      <c r="F208" s="37" t="s">
        <v>115</v>
      </c>
      <c r="G208" s="108"/>
      <c r="H208" s="30">
        <v>0</v>
      </c>
      <c r="I208" s="86">
        <v>28.5</v>
      </c>
      <c r="J208" s="31">
        <f t="shared" si="7"/>
        <v>28.5</v>
      </c>
      <c r="L208" s="110"/>
    </row>
    <row r="209" spans="1:12" s="109" customFormat="1" ht="15">
      <c r="A209" s="37" t="s">
        <v>16</v>
      </c>
      <c r="B209" s="24" t="s">
        <v>17</v>
      </c>
      <c r="C209" s="37" t="s">
        <v>96</v>
      </c>
      <c r="D209" s="37" t="s">
        <v>116</v>
      </c>
      <c r="E209" s="85"/>
      <c r="F209" s="37" t="s">
        <v>139</v>
      </c>
      <c r="G209" s="108"/>
      <c r="H209" s="30">
        <v>0</v>
      </c>
      <c r="I209" s="86">
        <v>6.3</v>
      </c>
      <c r="J209" s="31">
        <f t="shared" si="7"/>
        <v>6.3</v>
      </c>
      <c r="L209" s="110"/>
    </row>
    <row r="210" spans="1:12" s="65" customFormat="1" ht="15">
      <c r="A210" s="63" t="s">
        <v>118</v>
      </c>
      <c r="B210" s="63"/>
      <c r="C210" s="63"/>
      <c r="D210" s="63"/>
      <c r="E210" s="63"/>
      <c r="F210" s="63"/>
      <c r="G210" s="63"/>
      <c r="H210" s="64">
        <f>SUM(H196:H209)</f>
        <v>2040</v>
      </c>
      <c r="I210" s="64">
        <f>SUM(I196:I209)</f>
        <v>853.7999999999998</v>
      </c>
      <c r="J210" s="64">
        <f>SUM(J196:J209)</f>
        <v>2893.8000000000006</v>
      </c>
      <c r="L210" s="68"/>
    </row>
    <row r="211" spans="1:12" s="40" customFormat="1" ht="15">
      <c r="A211" s="37" t="s">
        <v>180</v>
      </c>
      <c r="B211" s="37" t="s">
        <v>181</v>
      </c>
      <c r="C211" s="37"/>
      <c r="D211" s="37"/>
      <c r="E211" s="37"/>
      <c r="F211" s="37"/>
      <c r="G211" s="37"/>
      <c r="H211" s="7"/>
      <c r="I211" s="56"/>
      <c r="J211" s="6"/>
      <c r="L211" s="1"/>
    </row>
    <row r="212" spans="1:12" s="40" customFormat="1" ht="15">
      <c r="A212" s="37" t="s">
        <v>16</v>
      </c>
      <c r="B212" s="37" t="s">
        <v>37</v>
      </c>
      <c r="C212" s="37" t="s">
        <v>142</v>
      </c>
      <c r="D212" s="37" t="s">
        <v>130</v>
      </c>
      <c r="E212" s="37"/>
      <c r="F212" s="37" t="s">
        <v>172</v>
      </c>
      <c r="G212" s="37"/>
      <c r="H212" s="7">
        <v>0</v>
      </c>
      <c r="I212" s="42">
        <f>J212-H212</f>
        <v>9.57</v>
      </c>
      <c r="J212" s="6">
        <v>9.57</v>
      </c>
      <c r="L212" s="1"/>
    </row>
    <row r="213" spans="1:12" s="40" customFormat="1" ht="15">
      <c r="A213" s="37" t="s">
        <v>16</v>
      </c>
      <c r="B213" s="37" t="s">
        <v>37</v>
      </c>
      <c r="C213" s="37" t="s">
        <v>182</v>
      </c>
      <c r="D213" s="37" t="s">
        <v>39</v>
      </c>
      <c r="E213" s="37"/>
      <c r="F213" s="37" t="s">
        <v>183</v>
      </c>
      <c r="G213" s="37"/>
      <c r="H213" s="7">
        <v>80</v>
      </c>
      <c r="I213" s="42">
        <v>-9.57</v>
      </c>
      <c r="J213" s="6">
        <f>H213+I213</f>
        <v>70.43</v>
      </c>
      <c r="L213" s="1"/>
    </row>
    <row r="214" spans="1:12" s="48" customFormat="1" ht="15">
      <c r="A214" s="63" t="s">
        <v>118</v>
      </c>
      <c r="B214" s="44"/>
      <c r="C214" s="44"/>
      <c r="D214" s="44"/>
      <c r="E214" s="44"/>
      <c r="F214" s="44"/>
      <c r="G214" s="44"/>
      <c r="H214" s="64">
        <f>SUM(H212:H213)</f>
        <v>80</v>
      </c>
      <c r="I214" s="64">
        <f>SUM(I212:I213)</f>
        <v>0</v>
      </c>
      <c r="J214" s="64">
        <f>SUM(J212:J213)</f>
        <v>80</v>
      </c>
      <c r="L214" s="47"/>
    </row>
    <row r="215" spans="1:12" s="40" customFormat="1" ht="15">
      <c r="A215" s="37" t="s">
        <v>184</v>
      </c>
      <c r="B215" s="37" t="s">
        <v>185</v>
      </c>
      <c r="C215" s="37"/>
      <c r="D215" s="37"/>
      <c r="E215" s="37"/>
      <c r="F215" s="37"/>
      <c r="G215" s="37"/>
      <c r="H215" s="7"/>
      <c r="I215" s="56"/>
      <c r="J215" s="6"/>
      <c r="L215" s="1"/>
    </row>
    <row r="216" spans="1:12" s="89" customFormat="1" ht="15">
      <c r="A216" s="24" t="s">
        <v>16</v>
      </c>
      <c r="B216" s="24" t="s">
        <v>37</v>
      </c>
      <c r="C216" s="24" t="s">
        <v>106</v>
      </c>
      <c r="D216" s="24"/>
      <c r="E216" s="24"/>
      <c r="F216" s="24" t="s">
        <v>186</v>
      </c>
      <c r="G216" s="37"/>
      <c r="H216" s="111">
        <v>414</v>
      </c>
      <c r="I216" s="111">
        <f aca="true" t="shared" si="8" ref="I216:I224">J216-H216</f>
        <v>81</v>
      </c>
      <c r="J216" s="111">
        <v>495</v>
      </c>
      <c r="K216" s="112"/>
      <c r="L216" s="113"/>
    </row>
    <row r="217" spans="1:12" s="89" customFormat="1" ht="15">
      <c r="A217" s="37" t="s">
        <v>16</v>
      </c>
      <c r="B217" s="37" t="s">
        <v>37</v>
      </c>
      <c r="C217" s="37" t="s">
        <v>108</v>
      </c>
      <c r="D217" s="37" t="s">
        <v>19</v>
      </c>
      <c r="E217" s="37"/>
      <c r="F217" s="37" t="s">
        <v>109</v>
      </c>
      <c r="G217" s="37"/>
      <c r="H217" s="114">
        <v>170</v>
      </c>
      <c r="I217" s="111">
        <f t="shared" si="8"/>
        <v>12</v>
      </c>
      <c r="J217" s="111">
        <v>182</v>
      </c>
      <c r="K217" s="112"/>
      <c r="L217" s="113"/>
    </row>
    <row r="218" spans="1:12" s="89" customFormat="1" ht="15">
      <c r="A218" s="37" t="s">
        <v>16</v>
      </c>
      <c r="B218" s="37" t="s">
        <v>37</v>
      </c>
      <c r="C218" s="37" t="s">
        <v>108</v>
      </c>
      <c r="D218" s="37" t="s">
        <v>65</v>
      </c>
      <c r="E218" s="37"/>
      <c r="F218" s="37" t="s">
        <v>110</v>
      </c>
      <c r="G218" s="37"/>
      <c r="H218" s="114">
        <v>1702</v>
      </c>
      <c r="I218" s="111">
        <f t="shared" si="8"/>
        <v>113</v>
      </c>
      <c r="J218" s="111">
        <v>1815</v>
      </c>
      <c r="K218" s="112"/>
      <c r="L218" s="113"/>
    </row>
    <row r="219" spans="1:12" s="89" customFormat="1" ht="15">
      <c r="A219" s="37" t="s">
        <v>16</v>
      </c>
      <c r="B219" s="37" t="s">
        <v>37</v>
      </c>
      <c r="C219" s="37" t="s">
        <v>108</v>
      </c>
      <c r="D219" s="37" t="s">
        <v>39</v>
      </c>
      <c r="E219" s="37"/>
      <c r="F219" s="37" t="s">
        <v>111</v>
      </c>
      <c r="G219" s="37"/>
      <c r="H219" s="114">
        <v>97</v>
      </c>
      <c r="I219" s="111">
        <f t="shared" si="8"/>
        <v>7</v>
      </c>
      <c r="J219" s="111">
        <v>104</v>
      </c>
      <c r="K219" s="112"/>
      <c r="L219" s="113"/>
    </row>
    <row r="220" spans="1:12" s="89" customFormat="1" ht="15">
      <c r="A220" s="37" t="s">
        <v>16</v>
      </c>
      <c r="B220" s="37" t="s">
        <v>37</v>
      </c>
      <c r="C220" s="37" t="s">
        <v>108</v>
      </c>
      <c r="D220" s="37" t="s">
        <v>97</v>
      </c>
      <c r="E220" s="37"/>
      <c r="F220" s="37" t="s">
        <v>112</v>
      </c>
      <c r="G220" s="37"/>
      <c r="H220" s="114">
        <v>365</v>
      </c>
      <c r="I220" s="111">
        <f t="shared" si="8"/>
        <v>24</v>
      </c>
      <c r="J220" s="111">
        <v>389</v>
      </c>
      <c r="K220" s="112"/>
      <c r="L220" s="113"/>
    </row>
    <row r="221" spans="1:12" s="89" customFormat="1" ht="15">
      <c r="A221" s="37" t="s">
        <v>16</v>
      </c>
      <c r="B221" s="37" t="s">
        <v>37</v>
      </c>
      <c r="C221" s="37" t="s">
        <v>108</v>
      </c>
      <c r="D221" s="37" t="s">
        <v>61</v>
      </c>
      <c r="E221" s="37"/>
      <c r="F221" s="37" t="s">
        <v>113</v>
      </c>
      <c r="G221" s="37"/>
      <c r="H221" s="114">
        <v>122</v>
      </c>
      <c r="I221" s="111">
        <f t="shared" si="8"/>
        <v>8</v>
      </c>
      <c r="J221" s="111">
        <v>130</v>
      </c>
      <c r="K221" s="112"/>
      <c r="L221" s="113"/>
    </row>
    <row r="222" spans="1:12" s="89" customFormat="1" ht="15">
      <c r="A222" s="37" t="s">
        <v>16</v>
      </c>
      <c r="B222" s="37" t="s">
        <v>37</v>
      </c>
      <c r="C222" s="37" t="s">
        <v>108</v>
      </c>
      <c r="D222" s="37" t="s">
        <v>114</v>
      </c>
      <c r="E222" s="37"/>
      <c r="F222" s="37" t="s">
        <v>115</v>
      </c>
      <c r="G222" s="37"/>
      <c r="H222" s="114">
        <v>577</v>
      </c>
      <c r="I222" s="111">
        <f t="shared" si="8"/>
        <v>39</v>
      </c>
      <c r="J222" s="111">
        <v>616</v>
      </c>
      <c r="K222" s="112"/>
      <c r="L222" s="113"/>
    </row>
    <row r="223" spans="1:12" s="89" customFormat="1" ht="15">
      <c r="A223" s="24" t="s">
        <v>16</v>
      </c>
      <c r="B223" s="37" t="s">
        <v>37</v>
      </c>
      <c r="C223" s="37" t="s">
        <v>96</v>
      </c>
      <c r="D223" s="37" t="s">
        <v>116</v>
      </c>
      <c r="E223" s="37"/>
      <c r="F223" s="37" t="s">
        <v>117</v>
      </c>
      <c r="G223" s="37"/>
      <c r="H223" s="114">
        <v>122</v>
      </c>
      <c r="I223" s="111">
        <f t="shared" si="8"/>
        <v>6</v>
      </c>
      <c r="J223" s="111">
        <v>128</v>
      </c>
      <c r="K223" s="112"/>
      <c r="L223" s="113"/>
    </row>
    <row r="224" spans="1:12" s="89" customFormat="1" ht="15">
      <c r="A224" s="24" t="s">
        <v>16</v>
      </c>
      <c r="B224" s="24" t="s">
        <v>37</v>
      </c>
      <c r="C224" s="24" t="s">
        <v>142</v>
      </c>
      <c r="D224" s="24" t="s">
        <v>162</v>
      </c>
      <c r="E224" s="24"/>
      <c r="F224" s="115" t="s">
        <v>163</v>
      </c>
      <c r="G224" s="37"/>
      <c r="H224" s="116" t="s">
        <v>20</v>
      </c>
      <c r="I224" s="111">
        <f t="shared" si="8"/>
        <v>811</v>
      </c>
      <c r="J224" s="111">
        <v>811</v>
      </c>
      <c r="K224" s="112"/>
      <c r="L224" s="113"/>
    </row>
    <row r="225" spans="1:12" s="65" customFormat="1" ht="15">
      <c r="A225" s="63" t="s">
        <v>118</v>
      </c>
      <c r="B225" s="63"/>
      <c r="C225" s="63"/>
      <c r="D225" s="63"/>
      <c r="E225" s="63"/>
      <c r="F225" s="63"/>
      <c r="G225" s="63"/>
      <c r="H225" s="64">
        <f>SUM(H216:H224)</f>
        <v>3569</v>
      </c>
      <c r="I225" s="105">
        <f>SUM(I216:I224)</f>
        <v>1101</v>
      </c>
      <c r="J225" s="64">
        <f>SUM(J216:J224)</f>
        <v>4670</v>
      </c>
      <c r="L225" s="68"/>
    </row>
    <row r="226" spans="1:12" s="40" customFormat="1" ht="15">
      <c r="A226" s="37" t="s">
        <v>187</v>
      </c>
      <c r="B226" s="37" t="s">
        <v>188</v>
      </c>
      <c r="C226" s="37"/>
      <c r="D226" s="37"/>
      <c r="E226" s="37"/>
      <c r="F226" s="37"/>
      <c r="G226" s="37"/>
      <c r="H226" s="7"/>
      <c r="I226" s="42"/>
      <c r="J226" s="6"/>
      <c r="L226" s="1"/>
    </row>
    <row r="227" spans="1:12" s="89" customFormat="1" ht="15">
      <c r="A227" s="24" t="s">
        <v>16</v>
      </c>
      <c r="B227" s="24" t="s">
        <v>37</v>
      </c>
      <c r="C227" s="24" t="s">
        <v>102</v>
      </c>
      <c r="D227" s="24"/>
      <c r="E227" s="24"/>
      <c r="F227" s="117" t="s">
        <v>103</v>
      </c>
      <c r="G227" s="24"/>
      <c r="H227" s="118">
        <v>2118</v>
      </c>
      <c r="I227" s="119">
        <f aca="true" t="shared" si="9" ref="I227:I235">J227-H227</f>
        <v>1931</v>
      </c>
      <c r="J227" s="22">
        <v>4049</v>
      </c>
      <c r="K227" s="112"/>
      <c r="L227" s="113"/>
    </row>
    <row r="228" spans="1:12" s="89" customFormat="1" ht="15">
      <c r="A228" s="24" t="s">
        <v>16</v>
      </c>
      <c r="B228" s="24" t="s">
        <v>37</v>
      </c>
      <c r="C228" s="24" t="s">
        <v>104</v>
      </c>
      <c r="D228" s="24"/>
      <c r="E228" s="87"/>
      <c r="F228" s="24" t="s">
        <v>105</v>
      </c>
      <c r="G228" s="24"/>
      <c r="H228" s="120">
        <v>212</v>
      </c>
      <c r="I228" s="119">
        <f t="shared" si="9"/>
        <v>193</v>
      </c>
      <c r="J228" s="105">
        <v>405</v>
      </c>
      <c r="K228" s="112"/>
      <c r="L228" s="113"/>
    </row>
    <row r="229" spans="1:12" s="89" customFormat="1" ht="15">
      <c r="A229" s="24" t="s">
        <v>16</v>
      </c>
      <c r="B229" s="24" t="s">
        <v>37</v>
      </c>
      <c r="C229" s="24" t="s">
        <v>108</v>
      </c>
      <c r="D229" s="24" t="s">
        <v>19</v>
      </c>
      <c r="E229" s="87"/>
      <c r="F229" s="24" t="s">
        <v>109</v>
      </c>
      <c r="G229" s="24"/>
      <c r="H229" s="120">
        <v>30</v>
      </c>
      <c r="I229" s="119">
        <f t="shared" si="9"/>
        <v>27</v>
      </c>
      <c r="J229" s="105">
        <v>57</v>
      </c>
      <c r="K229" s="112"/>
      <c r="L229" s="113"/>
    </row>
    <row r="230" spans="1:12" s="89" customFormat="1" ht="15">
      <c r="A230" s="24" t="s">
        <v>16</v>
      </c>
      <c r="B230" s="24" t="s">
        <v>37</v>
      </c>
      <c r="C230" s="24" t="s">
        <v>108</v>
      </c>
      <c r="D230" s="24" t="s">
        <v>65</v>
      </c>
      <c r="E230" s="87"/>
      <c r="F230" s="24" t="s">
        <v>110</v>
      </c>
      <c r="G230" s="24"/>
      <c r="H230" s="120">
        <v>297</v>
      </c>
      <c r="I230" s="119">
        <f t="shared" si="9"/>
        <v>270</v>
      </c>
      <c r="J230" s="105">
        <v>567</v>
      </c>
      <c r="K230" s="112"/>
      <c r="L230" s="113"/>
    </row>
    <row r="231" spans="1:12" s="89" customFormat="1" ht="15">
      <c r="A231" s="24" t="s">
        <v>16</v>
      </c>
      <c r="B231" s="24" t="s">
        <v>37</v>
      </c>
      <c r="C231" s="24" t="s">
        <v>108</v>
      </c>
      <c r="D231" s="24" t="s">
        <v>39</v>
      </c>
      <c r="E231" s="87"/>
      <c r="F231" s="24" t="s">
        <v>111</v>
      </c>
      <c r="G231" s="24"/>
      <c r="H231" s="120">
        <v>17</v>
      </c>
      <c r="I231" s="119">
        <f t="shared" si="9"/>
        <v>15</v>
      </c>
      <c r="J231" s="105">
        <v>32</v>
      </c>
      <c r="K231" s="112"/>
      <c r="L231" s="113"/>
    </row>
    <row r="232" spans="1:12" s="89" customFormat="1" ht="15">
      <c r="A232" s="24" t="s">
        <v>16</v>
      </c>
      <c r="B232" s="24" t="s">
        <v>37</v>
      </c>
      <c r="C232" s="24" t="s">
        <v>108</v>
      </c>
      <c r="D232" s="24" t="s">
        <v>97</v>
      </c>
      <c r="E232" s="87"/>
      <c r="F232" s="24" t="s">
        <v>112</v>
      </c>
      <c r="G232" s="24"/>
      <c r="H232" s="120">
        <v>64</v>
      </c>
      <c r="I232" s="119">
        <f t="shared" si="9"/>
        <v>57</v>
      </c>
      <c r="J232" s="105">
        <v>121</v>
      </c>
      <c r="K232" s="112"/>
      <c r="L232" s="113"/>
    </row>
    <row r="233" spans="1:12" s="89" customFormat="1" ht="15">
      <c r="A233" s="24" t="s">
        <v>16</v>
      </c>
      <c r="B233" s="24" t="s">
        <v>37</v>
      </c>
      <c r="C233" s="24" t="s">
        <v>108</v>
      </c>
      <c r="D233" s="24" t="s">
        <v>61</v>
      </c>
      <c r="E233" s="87"/>
      <c r="F233" s="24" t="s">
        <v>113</v>
      </c>
      <c r="G233" s="24"/>
      <c r="H233" s="120">
        <v>21</v>
      </c>
      <c r="I233" s="119">
        <f t="shared" si="9"/>
        <v>19</v>
      </c>
      <c r="J233" s="105">
        <v>40</v>
      </c>
      <c r="K233" s="112"/>
      <c r="L233" s="113"/>
    </row>
    <row r="234" spans="1:12" s="89" customFormat="1" ht="15">
      <c r="A234" s="24" t="s">
        <v>16</v>
      </c>
      <c r="B234" s="24" t="s">
        <v>37</v>
      </c>
      <c r="C234" s="24" t="s">
        <v>108</v>
      </c>
      <c r="D234" s="24" t="s">
        <v>114</v>
      </c>
      <c r="E234" s="87"/>
      <c r="F234" s="24" t="s">
        <v>115</v>
      </c>
      <c r="G234" s="24"/>
      <c r="H234" s="120">
        <v>101</v>
      </c>
      <c r="I234" s="119">
        <f t="shared" si="9"/>
        <v>91</v>
      </c>
      <c r="J234" s="105">
        <v>192</v>
      </c>
      <c r="K234" s="112"/>
      <c r="L234" s="113"/>
    </row>
    <row r="235" spans="1:12" s="89" customFormat="1" ht="15">
      <c r="A235" s="24" t="s">
        <v>16</v>
      </c>
      <c r="B235" s="24" t="s">
        <v>37</v>
      </c>
      <c r="C235" s="24" t="s">
        <v>96</v>
      </c>
      <c r="D235" s="24" t="s">
        <v>116</v>
      </c>
      <c r="E235" s="87"/>
      <c r="F235" s="24" t="s">
        <v>139</v>
      </c>
      <c r="G235" s="24"/>
      <c r="H235" s="120">
        <v>21</v>
      </c>
      <c r="I235" s="119">
        <f t="shared" si="9"/>
        <v>22</v>
      </c>
      <c r="J235" s="105">
        <v>43</v>
      </c>
      <c r="K235" s="112"/>
      <c r="L235" s="113"/>
    </row>
    <row r="236" spans="1:12" s="65" customFormat="1" ht="15">
      <c r="A236" s="63" t="s">
        <v>118</v>
      </c>
      <c r="B236" s="63"/>
      <c r="C236" s="63"/>
      <c r="D236" s="63"/>
      <c r="E236" s="63"/>
      <c r="F236" s="63"/>
      <c r="G236" s="63"/>
      <c r="H236" s="64">
        <f>SUM(H227:H235)</f>
        <v>2881</v>
      </c>
      <c r="I236" s="105">
        <f>SUM(I227:I235)</f>
        <v>2625</v>
      </c>
      <c r="J236" s="64">
        <f>SUM(J227:J235)</f>
        <v>5506</v>
      </c>
      <c r="K236" s="121"/>
      <c r="L236" s="68"/>
    </row>
    <row r="237" spans="1:12" s="40" customFormat="1" ht="15">
      <c r="A237" s="37" t="s">
        <v>189</v>
      </c>
      <c r="B237" s="37" t="s">
        <v>190</v>
      </c>
      <c r="C237" s="37"/>
      <c r="D237" s="37"/>
      <c r="E237" s="37"/>
      <c r="F237" s="37"/>
      <c r="G237" s="37"/>
      <c r="H237" s="7"/>
      <c r="I237" s="42"/>
      <c r="J237" s="6"/>
      <c r="K237" s="122"/>
      <c r="L237" s="1"/>
    </row>
    <row r="238" spans="1:12" s="40" customFormat="1" ht="15">
      <c r="A238" s="37" t="s">
        <v>16</v>
      </c>
      <c r="B238" s="37" t="s">
        <v>57</v>
      </c>
      <c r="C238" s="37" t="s">
        <v>96</v>
      </c>
      <c r="D238" s="37" t="s">
        <v>191</v>
      </c>
      <c r="E238" s="37"/>
      <c r="F238" s="37" t="s">
        <v>192</v>
      </c>
      <c r="G238" s="37"/>
      <c r="H238" s="7">
        <v>0</v>
      </c>
      <c r="I238" s="42">
        <f>J238-H238</f>
        <v>411.16</v>
      </c>
      <c r="J238" s="6">
        <v>411.16</v>
      </c>
      <c r="K238" s="122"/>
      <c r="L238" s="1"/>
    </row>
    <row r="239" spans="1:12" s="65" customFormat="1" ht="15">
      <c r="A239" s="63" t="s">
        <v>118</v>
      </c>
      <c r="B239" s="63"/>
      <c r="C239" s="63"/>
      <c r="D239" s="63"/>
      <c r="E239" s="63"/>
      <c r="F239" s="63"/>
      <c r="G239" s="63"/>
      <c r="H239" s="64">
        <v>0</v>
      </c>
      <c r="I239" s="64">
        <f>I238</f>
        <v>411.16</v>
      </c>
      <c r="J239" s="64">
        <f>J238</f>
        <v>411.16</v>
      </c>
      <c r="L239" s="68"/>
    </row>
    <row r="240" spans="1:12" s="40" customFormat="1" ht="15">
      <c r="A240" s="37"/>
      <c r="B240" s="37"/>
      <c r="C240" s="37"/>
      <c r="D240" s="37"/>
      <c r="E240" s="37"/>
      <c r="F240" s="37"/>
      <c r="G240" s="37"/>
      <c r="H240" s="7"/>
      <c r="I240" s="42"/>
      <c r="J240" s="6"/>
      <c r="L240" s="1"/>
    </row>
    <row r="241" spans="1:12" s="40" customFormat="1" ht="15">
      <c r="A241" s="37" t="s">
        <v>193</v>
      </c>
      <c r="B241" s="37" t="s">
        <v>194</v>
      </c>
      <c r="C241" s="37"/>
      <c r="D241" s="37"/>
      <c r="E241" s="37"/>
      <c r="F241" s="37"/>
      <c r="G241" s="37"/>
      <c r="H241" s="7"/>
      <c r="I241" s="42"/>
      <c r="J241" s="6"/>
      <c r="L241" s="1"/>
    </row>
    <row r="242" spans="1:12" s="40" customFormat="1" ht="15">
      <c r="A242" s="37" t="s">
        <v>16</v>
      </c>
      <c r="B242" s="37" t="s">
        <v>37</v>
      </c>
      <c r="C242" s="37" t="s">
        <v>76</v>
      </c>
      <c r="D242" s="37" t="s">
        <v>97</v>
      </c>
      <c r="E242" s="37"/>
      <c r="F242" s="37" t="s">
        <v>195</v>
      </c>
      <c r="G242" s="37"/>
      <c r="H242" s="7">
        <v>0</v>
      </c>
      <c r="I242" s="42">
        <f>J242-H242</f>
        <v>654.2</v>
      </c>
      <c r="J242" s="6">
        <v>654.2</v>
      </c>
      <c r="L242" s="1"/>
    </row>
    <row r="243" spans="1:12" s="40" customFormat="1" ht="15">
      <c r="A243" s="37" t="s">
        <v>16</v>
      </c>
      <c r="B243" s="37" t="s">
        <v>37</v>
      </c>
      <c r="C243" s="37" t="s">
        <v>76</v>
      </c>
      <c r="D243" s="37" t="s">
        <v>196</v>
      </c>
      <c r="E243" s="37"/>
      <c r="F243" s="37" t="s">
        <v>197</v>
      </c>
      <c r="G243" s="37"/>
      <c r="H243" s="7">
        <v>500</v>
      </c>
      <c r="I243" s="42">
        <f>J243-H243</f>
        <v>137.02999999999997</v>
      </c>
      <c r="J243" s="6">
        <v>637.03</v>
      </c>
      <c r="L243" s="1"/>
    </row>
    <row r="244" spans="1:12" s="40" customFormat="1" ht="15">
      <c r="A244" s="37" t="s">
        <v>16</v>
      </c>
      <c r="B244" s="37" t="s">
        <v>37</v>
      </c>
      <c r="C244" s="37" t="s">
        <v>198</v>
      </c>
      <c r="D244" s="37" t="s">
        <v>65</v>
      </c>
      <c r="E244" s="37"/>
      <c r="F244" s="37" t="s">
        <v>199</v>
      </c>
      <c r="G244" s="37"/>
      <c r="H244" s="7">
        <v>400</v>
      </c>
      <c r="I244" s="42">
        <f>J244-H244</f>
        <v>30</v>
      </c>
      <c r="J244" s="6">
        <v>430</v>
      </c>
      <c r="L244" s="1"/>
    </row>
    <row r="245" spans="1:12" s="40" customFormat="1" ht="15">
      <c r="A245" s="37" t="s">
        <v>16</v>
      </c>
      <c r="B245" s="37" t="s">
        <v>37</v>
      </c>
      <c r="C245" s="37" t="s">
        <v>96</v>
      </c>
      <c r="D245" s="37" t="s">
        <v>200</v>
      </c>
      <c r="E245" s="37"/>
      <c r="F245" s="37" t="s">
        <v>201</v>
      </c>
      <c r="G245" s="37"/>
      <c r="H245" s="7">
        <v>150</v>
      </c>
      <c r="I245" s="42">
        <f>J245-H245</f>
        <v>400</v>
      </c>
      <c r="J245" s="6">
        <v>550</v>
      </c>
      <c r="L245" s="1"/>
    </row>
    <row r="246" spans="1:12" s="40" customFormat="1" ht="15">
      <c r="A246" s="37" t="s">
        <v>16</v>
      </c>
      <c r="B246" s="37" t="s">
        <v>37</v>
      </c>
      <c r="C246" s="37" t="s">
        <v>96</v>
      </c>
      <c r="D246" s="37" t="s">
        <v>202</v>
      </c>
      <c r="E246" s="37"/>
      <c r="F246" s="37" t="s">
        <v>203</v>
      </c>
      <c r="G246" s="37"/>
      <c r="H246" s="7">
        <v>0</v>
      </c>
      <c r="I246" s="42">
        <f>J246-H246</f>
        <v>150</v>
      </c>
      <c r="J246" s="6">
        <v>150</v>
      </c>
      <c r="L246" s="1"/>
    </row>
    <row r="247" spans="1:12" s="40" customFormat="1" ht="15">
      <c r="A247" s="37" t="s">
        <v>16</v>
      </c>
      <c r="B247" s="37" t="s">
        <v>37</v>
      </c>
      <c r="C247" s="37" t="s">
        <v>76</v>
      </c>
      <c r="D247" s="37" t="s">
        <v>77</v>
      </c>
      <c r="E247" s="37"/>
      <c r="F247" s="37" t="s">
        <v>140</v>
      </c>
      <c r="G247" s="37"/>
      <c r="H247" s="7">
        <v>6000</v>
      </c>
      <c r="I247" s="42">
        <v>-1371.23</v>
      </c>
      <c r="J247" s="6">
        <f>SUM(H247:I247)</f>
        <v>4628.77</v>
      </c>
      <c r="L247" s="1"/>
    </row>
    <row r="248" spans="1:12" s="65" customFormat="1" ht="15">
      <c r="A248" s="63" t="s">
        <v>118</v>
      </c>
      <c r="B248" s="63"/>
      <c r="C248" s="63"/>
      <c r="D248" s="63"/>
      <c r="E248" s="63"/>
      <c r="F248" s="63"/>
      <c r="G248" s="63"/>
      <c r="H248" s="64">
        <f>SUM(H242:H247)</f>
        <v>7050</v>
      </c>
      <c r="I248" s="64">
        <f>SUM(I242:I247)</f>
        <v>0</v>
      </c>
      <c r="J248" s="64">
        <f>SUM(J242:J247)</f>
        <v>7050</v>
      </c>
      <c r="L248" s="68"/>
    </row>
    <row r="249" spans="1:12" s="52" customFormat="1" ht="15">
      <c r="A249" s="24"/>
      <c r="B249" s="24"/>
      <c r="C249" s="24"/>
      <c r="D249" s="24"/>
      <c r="E249" s="24"/>
      <c r="F249" s="24"/>
      <c r="G249" s="24"/>
      <c r="H249" s="58"/>
      <c r="I249" s="56"/>
      <c r="J249" s="57"/>
      <c r="L249" s="51"/>
    </row>
    <row r="250" spans="1:12" s="52" customFormat="1" ht="15">
      <c r="A250" s="24" t="s">
        <v>204</v>
      </c>
      <c r="B250" s="24" t="s">
        <v>205</v>
      </c>
      <c r="C250" s="24"/>
      <c r="D250" s="24"/>
      <c r="E250" s="24"/>
      <c r="F250" s="24"/>
      <c r="G250" s="24"/>
      <c r="H250" s="58"/>
      <c r="I250" s="56"/>
      <c r="J250" s="57"/>
      <c r="L250" s="51"/>
    </row>
    <row r="251" spans="1:12" s="52" customFormat="1" ht="15">
      <c r="A251" s="24" t="s">
        <v>16</v>
      </c>
      <c r="B251" s="24" t="s">
        <v>37</v>
      </c>
      <c r="C251" s="24" t="s">
        <v>96</v>
      </c>
      <c r="D251" s="24" t="s">
        <v>97</v>
      </c>
      <c r="E251" s="24"/>
      <c r="F251" s="24" t="s">
        <v>206</v>
      </c>
      <c r="G251" s="24"/>
      <c r="H251" s="58">
        <v>1260</v>
      </c>
      <c r="I251" s="56">
        <f>J251-H251</f>
        <v>240</v>
      </c>
      <c r="J251" s="57">
        <v>1500</v>
      </c>
      <c r="L251" s="51"/>
    </row>
    <row r="252" spans="1:12" s="65" customFormat="1" ht="15">
      <c r="A252" s="63" t="s">
        <v>118</v>
      </c>
      <c r="B252" s="63"/>
      <c r="C252" s="63"/>
      <c r="D252" s="63"/>
      <c r="E252" s="63"/>
      <c r="F252" s="63"/>
      <c r="G252" s="63"/>
      <c r="H252" s="64">
        <f>SUM(H251)</f>
        <v>1260</v>
      </c>
      <c r="I252" s="64">
        <f>SUM(I251)</f>
        <v>240</v>
      </c>
      <c r="J252" s="64">
        <f>SUM(J251)</f>
        <v>1500</v>
      </c>
      <c r="L252" s="68"/>
    </row>
    <row r="253" spans="8:12" s="40" customFormat="1" ht="15">
      <c r="H253" s="1"/>
      <c r="I253" s="50"/>
      <c r="J253" s="9"/>
      <c r="L253" s="1"/>
    </row>
    <row r="254" spans="1:14" s="123" customFormat="1" ht="15">
      <c r="A254" s="40"/>
      <c r="B254" s="40"/>
      <c r="C254" s="40"/>
      <c r="D254" s="40"/>
      <c r="E254" s="40"/>
      <c r="F254" s="40"/>
      <c r="G254" s="40"/>
      <c r="H254" s="1"/>
      <c r="I254" s="50"/>
      <c r="J254" s="9"/>
      <c r="L254" s="124"/>
      <c r="M254" s="124"/>
      <c r="N254" s="124"/>
    </row>
    <row r="255" spans="1:14" s="123" customFormat="1" ht="15">
      <c r="A255" s="40"/>
      <c r="B255" s="40"/>
      <c r="C255" s="40"/>
      <c r="D255" s="40"/>
      <c r="E255" s="40"/>
      <c r="F255" s="40"/>
      <c r="G255" s="40"/>
      <c r="H255" s="125" t="s">
        <v>207</v>
      </c>
      <c r="I255" s="50" t="s">
        <v>208</v>
      </c>
      <c r="J255" s="126" t="s">
        <v>209</v>
      </c>
      <c r="L255" s="124"/>
      <c r="M255" s="124"/>
      <c r="N255" s="124"/>
    </row>
    <row r="256" spans="1:14" s="123" customFormat="1" ht="15">
      <c r="A256" s="127" t="s">
        <v>210</v>
      </c>
      <c r="B256" s="128"/>
      <c r="C256" s="128"/>
      <c r="D256" s="128"/>
      <c r="E256" s="129"/>
      <c r="F256" s="129"/>
      <c r="G256" s="130"/>
      <c r="H256" s="131">
        <v>1159370</v>
      </c>
      <c r="I256" s="132">
        <f>I24</f>
        <v>70353.57</v>
      </c>
      <c r="J256" s="133">
        <f>H256+I256</f>
        <v>1229723.57</v>
      </c>
      <c r="L256" s="124"/>
      <c r="M256" s="124"/>
      <c r="N256" s="124"/>
    </row>
    <row r="257" spans="1:14" s="123" customFormat="1" ht="15">
      <c r="A257" s="127" t="s">
        <v>211</v>
      </c>
      <c r="B257" s="128"/>
      <c r="C257" s="128"/>
      <c r="D257" s="128"/>
      <c r="E257" s="129"/>
      <c r="F257" s="129"/>
      <c r="G257" s="130"/>
      <c r="H257" s="131">
        <v>0</v>
      </c>
      <c r="I257" s="132">
        <f>I28</f>
        <v>54</v>
      </c>
      <c r="J257" s="133">
        <f>H257+I257</f>
        <v>54</v>
      </c>
      <c r="L257" s="124"/>
      <c r="M257" s="124"/>
      <c r="N257" s="124"/>
    </row>
    <row r="258" spans="1:14" s="134" customFormat="1" ht="15.75">
      <c r="A258" s="127" t="s">
        <v>212</v>
      </c>
      <c r="B258" s="128"/>
      <c r="C258" s="128"/>
      <c r="D258" s="128"/>
      <c r="E258" s="129"/>
      <c r="F258" s="129"/>
      <c r="G258" s="130"/>
      <c r="H258" s="131">
        <v>20635</v>
      </c>
      <c r="I258" s="132">
        <f>I34</f>
        <v>8033</v>
      </c>
      <c r="J258" s="133">
        <f>H258+I258</f>
        <v>28668</v>
      </c>
      <c r="L258" s="135"/>
      <c r="M258" s="135"/>
      <c r="N258" s="135"/>
    </row>
    <row r="259" spans="1:14" s="40" customFormat="1" ht="15.75">
      <c r="A259" s="136" t="s">
        <v>213</v>
      </c>
      <c r="B259" s="137"/>
      <c r="C259" s="137"/>
      <c r="D259" s="137"/>
      <c r="E259" s="138"/>
      <c r="F259" s="138"/>
      <c r="G259" s="139"/>
      <c r="H259" s="140">
        <f>SUM(H256:H258)</f>
        <v>1180005</v>
      </c>
      <c r="I259" s="141">
        <f>I256+I257+I258</f>
        <v>78440.57</v>
      </c>
      <c r="J259" s="142">
        <f>H259+I259</f>
        <v>1258445.57</v>
      </c>
      <c r="L259" s="1"/>
      <c r="M259" s="1"/>
      <c r="N259" s="1"/>
    </row>
    <row r="260" spans="1:14" s="40" customFormat="1" ht="15">
      <c r="A260" s="123"/>
      <c r="B260" s="123"/>
      <c r="C260" s="123"/>
      <c r="D260" s="123"/>
      <c r="E260" s="123"/>
      <c r="F260" s="123"/>
      <c r="G260" s="123"/>
      <c r="H260" s="124"/>
      <c r="I260" s="124"/>
      <c r="J260" s="143"/>
      <c r="L260" s="1"/>
      <c r="M260" s="1"/>
      <c r="N260" s="1"/>
    </row>
    <row r="261" spans="1:14" s="40" customFormat="1" ht="15">
      <c r="A261" s="123"/>
      <c r="B261" s="123"/>
      <c r="C261" s="123"/>
      <c r="D261" s="123"/>
      <c r="E261" s="123"/>
      <c r="F261" s="123"/>
      <c r="G261" s="123"/>
      <c r="H261" s="125" t="s">
        <v>207</v>
      </c>
      <c r="I261" s="124" t="s">
        <v>208</v>
      </c>
      <c r="J261" s="144" t="s">
        <v>214</v>
      </c>
      <c r="L261" s="1"/>
      <c r="M261" s="1"/>
      <c r="N261" s="1"/>
    </row>
    <row r="262" spans="1:14" s="40" customFormat="1" ht="15">
      <c r="A262" s="145" t="s">
        <v>215</v>
      </c>
      <c r="B262" s="128"/>
      <c r="C262" s="128"/>
      <c r="D262" s="128"/>
      <c r="E262" s="129"/>
      <c r="F262" s="130"/>
      <c r="G262" s="130"/>
      <c r="H262" s="146">
        <v>1139370</v>
      </c>
      <c r="I262" s="132">
        <f>I51+I55+I86+I95+I99+I104+I133+I159+I170+I178+I194+I210+I214+I225+I236+I239+I248+I252</f>
        <v>30710.67</v>
      </c>
      <c r="J262" s="133">
        <f>SUM(H262:I262)</f>
        <v>1170080.67</v>
      </c>
      <c r="L262" s="1"/>
      <c r="M262" s="1"/>
      <c r="N262" s="1"/>
    </row>
    <row r="263" spans="1:14" s="40" customFormat="1" ht="15">
      <c r="A263" s="145" t="s">
        <v>216</v>
      </c>
      <c r="B263" s="128"/>
      <c r="C263" s="128"/>
      <c r="D263" s="128"/>
      <c r="E263" s="129"/>
      <c r="F263" s="130"/>
      <c r="G263" s="130"/>
      <c r="H263" s="131">
        <v>20000</v>
      </c>
      <c r="I263" s="132">
        <f>I50</f>
        <v>-1000</v>
      </c>
      <c r="J263" s="133">
        <f>H263+I263</f>
        <v>19000</v>
      </c>
      <c r="L263" s="1"/>
      <c r="M263" s="1"/>
      <c r="N263" s="1"/>
    </row>
    <row r="264" spans="1:14" s="40" customFormat="1" ht="15">
      <c r="A264" s="145" t="s">
        <v>217</v>
      </c>
      <c r="B264" s="128"/>
      <c r="C264" s="128"/>
      <c r="D264" s="128"/>
      <c r="E264" s="129"/>
      <c r="F264" s="130"/>
      <c r="G264" s="130"/>
      <c r="H264" s="131">
        <v>20635</v>
      </c>
      <c r="I264" s="132">
        <v>0</v>
      </c>
      <c r="J264" s="133">
        <f>H264+I264</f>
        <v>20635</v>
      </c>
      <c r="L264" s="1"/>
      <c r="M264" s="1"/>
      <c r="N264" s="1"/>
    </row>
    <row r="265" spans="1:14" s="40" customFormat="1" ht="15.75">
      <c r="A265" s="147" t="s">
        <v>218</v>
      </c>
      <c r="B265" s="137"/>
      <c r="C265" s="137"/>
      <c r="D265" s="137"/>
      <c r="E265" s="138"/>
      <c r="F265" s="139"/>
      <c r="G265" s="139"/>
      <c r="H265" s="148">
        <f>SUM(H262:H264)</f>
        <v>1180005</v>
      </c>
      <c r="I265" s="141">
        <f>SUM(I262:I264)</f>
        <v>29710.67</v>
      </c>
      <c r="J265" s="142">
        <f>SUM(J262:J264)</f>
        <v>1209715.67</v>
      </c>
      <c r="L265" s="1"/>
      <c r="M265" s="1"/>
      <c r="N265" s="1"/>
    </row>
    <row r="266" spans="8:13" s="40" customFormat="1" ht="15">
      <c r="H266" s="1"/>
      <c r="I266" s="50"/>
      <c r="J266" s="9"/>
      <c r="L266" s="1"/>
      <c r="M266" s="1"/>
    </row>
    <row r="267" spans="1:13" s="40" customFormat="1" ht="15">
      <c r="A267" s="40" t="s">
        <v>219</v>
      </c>
      <c r="H267" s="51"/>
      <c r="I267" s="52" t="s">
        <v>220</v>
      </c>
      <c r="J267" s="149">
        <f>J259-J265</f>
        <v>48729.90000000014</v>
      </c>
      <c r="L267" s="1"/>
      <c r="M267" s="1"/>
    </row>
    <row r="268" spans="8:12" s="40" customFormat="1" ht="15">
      <c r="H268" s="51"/>
      <c r="I268" s="52" t="s">
        <v>221</v>
      </c>
      <c r="J268" s="149">
        <f>J256-J262</f>
        <v>59642.90000000014</v>
      </c>
      <c r="L268" s="1"/>
    </row>
    <row r="269" spans="8:12" s="40" customFormat="1" ht="15">
      <c r="H269" s="1"/>
      <c r="I269" s="50"/>
      <c r="J269" s="9"/>
      <c r="L269" s="1"/>
    </row>
    <row r="270" spans="8:12" s="40" customFormat="1" ht="15">
      <c r="H270" s="1"/>
      <c r="I270" s="50"/>
      <c r="J270" s="9"/>
      <c r="L270" s="1"/>
    </row>
    <row r="271" spans="8:12" s="40" customFormat="1" ht="15">
      <c r="H271" s="1"/>
      <c r="I271" s="50"/>
      <c r="J271" s="9"/>
      <c r="L271" s="1"/>
    </row>
    <row r="272" spans="8:12" s="40" customFormat="1" ht="15">
      <c r="H272" s="1"/>
      <c r="I272" s="50"/>
      <c r="J272" s="9"/>
      <c r="L272" s="1"/>
    </row>
    <row r="273" spans="8:12" s="40" customFormat="1" ht="15">
      <c r="H273" s="1"/>
      <c r="I273" s="50"/>
      <c r="J273" s="9"/>
      <c r="L273" s="1"/>
    </row>
    <row r="274" spans="8:12" s="40" customFormat="1" ht="15">
      <c r="H274" s="1"/>
      <c r="I274" s="50"/>
      <c r="J274" s="9"/>
      <c r="L274" s="1"/>
    </row>
    <row r="275" spans="8:12" s="40" customFormat="1" ht="15">
      <c r="H275" s="1"/>
      <c r="I275" s="50"/>
      <c r="J275" s="9"/>
      <c r="L275" s="1"/>
    </row>
    <row r="276" spans="8:12" s="40" customFormat="1" ht="15">
      <c r="H276" s="1"/>
      <c r="I276" s="50"/>
      <c r="J276" s="9"/>
      <c r="L276" s="1"/>
    </row>
    <row r="277" spans="8:12" s="40" customFormat="1" ht="15">
      <c r="H277" s="1"/>
      <c r="I277" s="50"/>
      <c r="J277" s="9"/>
      <c r="L277" s="1"/>
    </row>
    <row r="278" spans="8:12" s="40" customFormat="1" ht="15">
      <c r="H278" s="1"/>
      <c r="I278" s="50"/>
      <c r="J278" s="9"/>
      <c r="L278" s="1"/>
    </row>
    <row r="279" spans="8:12" s="40" customFormat="1" ht="15">
      <c r="H279" s="1"/>
      <c r="I279" s="50"/>
      <c r="J279" s="9"/>
      <c r="L279" s="1"/>
    </row>
    <row r="280" spans="8:12" s="40" customFormat="1" ht="15">
      <c r="H280" s="1"/>
      <c r="I280" s="50"/>
      <c r="J280" s="9"/>
      <c r="L280" s="1"/>
    </row>
    <row r="281" spans="8:12" s="40" customFormat="1" ht="15">
      <c r="H281" s="1"/>
      <c r="I281" s="50"/>
      <c r="J281" s="9"/>
      <c r="L281" s="1"/>
    </row>
    <row r="282" spans="8:12" s="40" customFormat="1" ht="15">
      <c r="H282" s="1"/>
      <c r="I282" s="50"/>
      <c r="J282" s="9"/>
      <c r="L282" s="1"/>
    </row>
    <row r="283" spans="8:12" s="40" customFormat="1" ht="15">
      <c r="H283" s="1"/>
      <c r="I283" s="50"/>
      <c r="J283" s="9"/>
      <c r="L283" s="1"/>
    </row>
    <row r="284" spans="8:12" s="40" customFormat="1" ht="15">
      <c r="H284" s="1"/>
      <c r="I284" s="50"/>
      <c r="J284" s="9"/>
      <c r="L284" s="1"/>
    </row>
    <row r="285" spans="8:12" s="40" customFormat="1" ht="15">
      <c r="H285" s="1"/>
      <c r="I285" s="50"/>
      <c r="J285" s="9"/>
      <c r="L285" s="1"/>
    </row>
    <row r="286" spans="8:12" s="40" customFormat="1" ht="15">
      <c r="H286" s="1"/>
      <c r="I286" s="50"/>
      <c r="J286" s="9"/>
      <c r="L286" s="1"/>
    </row>
    <row r="287" spans="8:12" s="40" customFormat="1" ht="15">
      <c r="H287" s="1"/>
      <c r="I287" s="50"/>
      <c r="J287" s="9"/>
      <c r="L287" s="1"/>
    </row>
    <row r="288" spans="8:12" s="40" customFormat="1" ht="15">
      <c r="H288" s="1"/>
      <c r="I288" s="50"/>
      <c r="J288" s="9"/>
      <c r="L288" s="1"/>
    </row>
    <row r="289" spans="8:12" s="40" customFormat="1" ht="15">
      <c r="H289" s="1"/>
      <c r="I289" s="50"/>
      <c r="J289" s="9"/>
      <c r="L289" s="1"/>
    </row>
    <row r="290" spans="8:12" s="40" customFormat="1" ht="15">
      <c r="H290" s="1"/>
      <c r="I290" s="50"/>
      <c r="J290" s="9"/>
      <c r="L290" s="1"/>
    </row>
    <row r="291" spans="8:12" s="40" customFormat="1" ht="15">
      <c r="H291" s="1"/>
      <c r="I291" s="50"/>
      <c r="J291" s="9"/>
      <c r="L291" s="1"/>
    </row>
    <row r="292" spans="8:12" s="40" customFormat="1" ht="15">
      <c r="H292" s="1"/>
      <c r="I292" s="50"/>
      <c r="J292" s="9"/>
      <c r="L292" s="1"/>
    </row>
    <row r="293" spans="8:12" s="40" customFormat="1" ht="15">
      <c r="H293" s="1"/>
      <c r="I293" s="50"/>
      <c r="J293" s="9"/>
      <c r="L293" s="1"/>
    </row>
    <row r="294" spans="8:12" s="40" customFormat="1" ht="15">
      <c r="H294" s="1"/>
      <c r="I294" s="50"/>
      <c r="J294" s="9"/>
      <c r="L294" s="1"/>
    </row>
    <row r="295" spans="1:7" ht="15">
      <c r="A295" s="40"/>
      <c r="B295" s="40"/>
      <c r="C295" s="40"/>
      <c r="D295" s="40"/>
      <c r="E295" s="40"/>
      <c r="F295" s="40"/>
      <c r="G295" s="40"/>
    </row>
    <row r="296" spans="1:7" ht="15">
      <c r="A296" s="40"/>
      <c r="B296" s="40"/>
      <c r="C296" s="40"/>
      <c r="D296" s="40"/>
      <c r="E296" s="40"/>
      <c r="F296" s="40"/>
      <c r="G296" s="40"/>
    </row>
    <row r="297" spans="1:7" ht="15">
      <c r="A297" s="40"/>
      <c r="B297" s="40"/>
      <c r="C297" s="40"/>
      <c r="D297" s="40"/>
      <c r="E297" s="40"/>
      <c r="F297" s="40"/>
      <c r="G297" s="40"/>
    </row>
    <row r="298" spans="1:7" ht="15">
      <c r="A298" s="40"/>
      <c r="B298" s="40"/>
      <c r="C298" s="40"/>
      <c r="D298" s="40"/>
      <c r="E298" s="40"/>
      <c r="F298" s="40"/>
      <c r="G298" s="40"/>
    </row>
    <row r="299" spans="1:7" ht="15">
      <c r="A299" s="40"/>
      <c r="B299" s="40"/>
      <c r="C299" s="40"/>
      <c r="D299" s="40"/>
      <c r="E299" s="40"/>
      <c r="F299" s="40"/>
      <c r="G299" s="40"/>
    </row>
    <row r="300" spans="1:7" ht="15">
      <c r="A300" s="40"/>
      <c r="B300" s="40"/>
      <c r="C300" s="40"/>
      <c r="D300" s="40"/>
      <c r="E300" s="40"/>
      <c r="F300" s="40"/>
      <c r="G300" s="40"/>
    </row>
    <row r="301" spans="1:7" ht="15">
      <c r="A301" s="40"/>
      <c r="B301" s="40"/>
      <c r="C301" s="40"/>
      <c r="D301" s="40"/>
      <c r="E301" s="40"/>
      <c r="F301" s="40"/>
      <c r="G301" s="40"/>
    </row>
  </sheetData>
  <sheetProtection/>
  <mergeCells count="10">
    <mergeCell ref="A40:J40"/>
    <mergeCell ref="A1:J1"/>
    <mergeCell ref="A4:J4"/>
    <mergeCell ref="A5:J5"/>
    <mergeCell ref="A2:J2"/>
    <mergeCell ref="A39:J39"/>
    <mergeCell ref="A38:J38"/>
    <mergeCell ref="A3:J3"/>
    <mergeCell ref="A6:J6"/>
    <mergeCell ref="A7:J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4" r:id="rId1"/>
  <rowBreaks count="1" manualBreakCount="1">
    <brk id="3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PRIBETA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2013-09-03T11:36:49Z</cp:lastPrinted>
  <dcterms:created xsi:type="dcterms:W3CDTF">2013-07-04T09:07:21Z</dcterms:created>
  <dcterms:modified xsi:type="dcterms:W3CDTF">2013-09-04T08:55:30Z</dcterms:modified>
  <cp:category/>
  <cp:version/>
  <cp:contentType/>
  <cp:contentStatus/>
</cp:coreProperties>
</file>